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Abastecimentos" sheetId="2" state="visible" r:id="rId2"/>
    <sheet name="Resumo por veículo" sheetId="3" state="visible" r:id="rId3"/>
    <sheet name="Listas" sheetId="4" state="visible" r:id="rId4"/>
  </sheets>
  <definedNames>
    <definedName name="_xlnm._FilterDatabase" localSheetId="1" hidden="1">'Abastecimentos'!$A$4:$P$1004</definedName>
    <definedName name="_xlnm.Print_Titles" localSheetId="1">'Abastecimentos'!$4:$4</definedName>
    <definedName name="_xlnm.Print_Titles" localSheetId="2">'Resumo por veículo'!$6:$6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&quot;R$&quot; #,##0.000"/>
  </numFmts>
  <fonts count="8">
    <font>
      <name val="Calibri"/>
      <family val="2"/>
      <color theme="1"/>
      <sz val="11"/>
      <scheme val="minor"/>
    </font>
    <font>
      <b val="1"/>
      <color rgb="001C2A52"/>
      <sz val="14"/>
    </font>
    <font>
      <color rgb="004A5A80"/>
      <sz val="9"/>
      <u val="single"/>
    </font>
    <font>
      <i val="1"/>
      <color rgb="004A4A4A"/>
      <sz val="9"/>
    </font>
    <font>
      <b val="1"/>
      <color rgb="001C2A52"/>
    </font>
    <font>
      <b val="1"/>
      <color rgb="00FFFFFF"/>
    </font>
    <font>
      <i val="1"/>
      <color rgb="007A7A7A"/>
    </font>
    <font>
      <b val="1"/>
    </font>
  </fonts>
  <fills count="6">
    <fill>
      <patternFill/>
    </fill>
    <fill>
      <patternFill patternType="gray125"/>
    </fill>
    <fill>
      <patternFill patternType="solid">
        <fgColor rgb="001C2A52"/>
      </patternFill>
    </fill>
    <fill>
      <patternFill patternType="solid">
        <fgColor rgb="005B6B8C"/>
      </patternFill>
    </fill>
    <fill>
      <patternFill patternType="solid">
        <fgColor rgb="00FFF6D6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4" fontId="6" fillId="4" borderId="1" pivotButton="0" quotePrefix="0" xfId="0"/>
    <xf numFmtId="0" fontId="6" fillId="4" borderId="1" pivotButton="0" quotePrefix="0" xfId="0"/>
    <xf numFmtId="3" fontId="6" fillId="4" borderId="1" pivotButton="0" quotePrefix="0" xfId="0"/>
    <xf numFmtId="4" fontId="6" fillId="4" borderId="1" pivotButton="0" quotePrefix="0" xfId="0"/>
    <xf numFmtId="165" fontId="6" fillId="4" borderId="1" pivotButton="0" quotePrefix="0" xfId="0"/>
    <xf numFmtId="166" fontId="6" fillId="4" borderId="1" pivotButton="0" quotePrefix="0" xfId="0"/>
    <xf numFmtId="164" fontId="0" fillId="0" borderId="1" pivotButton="0" quotePrefix="0" xfId="0"/>
    <xf numFmtId="0" fontId="0" fillId="0" borderId="1" pivotButton="0" quotePrefix="0" xfId="0"/>
    <xf numFmtId="3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0" fontId="7" fillId="0" borderId="0" applyAlignment="1" pivotButton="0" quotePrefix="0" xfId="0">
      <alignment horizontal="right"/>
    </xf>
    <xf numFmtId="164" fontId="0" fillId="5" borderId="1" pivotButton="0" quotePrefix="0" xfId="0"/>
    <xf numFmtId="0" fontId="5" fillId="2" borderId="0" pivotButton="0" quotePrefix="0" xfId="0"/>
    <xf numFmtId="0" fontId="0" fillId="5" borderId="1" pivotButton="0" quotePrefix="0" xfId="0"/>
  </cellXfs>
  <cellStyles count="1">
    <cellStyle name="Normal" xfId="0" builtinId="0" hidden="0"/>
  </cellStyles>
  <dxfs count="1">
    <dxf>
      <font>
        <b val="1"/>
        <color rgb="009B1C1C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efrota.com.br/modelos-gratis/planilha-controle-de-abastecimento?utm_source=modelo_gratis&amp;utm_medium=planilha&amp;utm_campaign=planilha-controle-de-abastecimento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gefrota.com.br/modelos-gratis/planilha-controle-de-abastecimento?utm_source=modelo_gratis&amp;utm_medium=planilha&amp;utm_campaign=planilha-controle-de-abastecimento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gefrota.com.br/modelos-gratis/planilha-controle-de-abastecimento?utm_source=modelo_gratis&amp;utm_medium=planilha&amp;utm_campaign=planilha-controle-de-abasteciment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 ht="22" customHeight="1">
      <c r="A1" s="1" t="inlineStr">
        <is>
          <t>Planilha de controle de abastecimento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Leia antes de começar. Leva um minuto.</t>
        </is>
      </c>
    </row>
    <row r="5">
      <c r="A5" s="4" t="inlineStr">
        <is>
          <t>Para que serve:</t>
        </is>
      </c>
    </row>
    <row r="6">
      <c r="A6" s="5" t="inlineStr">
        <is>
          <t>Registrar cada abastecimento e ver, por placa, o km rodado, a média de km por litro e o custo por km.</t>
        </is>
      </c>
    </row>
    <row r="7">
      <c r="A7" s="5" t="inlineStr"/>
    </row>
    <row r="8">
      <c r="A8" s="4" t="inlineStr">
        <is>
          <t>Passo a passo:</t>
        </is>
      </c>
    </row>
    <row r="9">
      <c r="A9" s="5" t="inlineStr">
        <is>
          <t>1. Na aba Abastecimentos, lance cada abastecimento com a placa, o km do painel, os litros e o valor pago.</t>
        </is>
      </c>
    </row>
    <row r="10">
      <c r="A10" s="5" t="inlineStr">
        <is>
          <t>2. Marque "Tanque cheio?" como Sim quando completar o tanque. A média só é confiável de tanque cheio a tanque cheio.</t>
        </is>
      </c>
    </row>
    <row r="11">
      <c r="A11" s="5" t="inlineStr">
        <is>
          <t>3. Na aba Resumo por veículo, digite as placas e escolha o período: sai litros, gasto, média e custo por km.</t>
        </is>
      </c>
    </row>
    <row r="12">
      <c r="A12" s="5" t="inlineStr"/>
    </row>
    <row r="13">
      <c r="A13" s="4" t="inlineStr">
        <is>
          <t>Como a conta é feita:</t>
        </is>
      </c>
    </row>
    <row r="14">
      <c r="A14" s="5" t="inlineStr">
        <is>
          <t>Km rodado = km deste abastecimento menos o maior km anterior da mesma placa. Média = km rodado ÷ litros. Custo por km = valor ÷ km rodado. O primeiro abastecimento de cada placa não tem km rodado (não há anterior).</t>
        </is>
      </c>
    </row>
    <row r="15">
      <c r="A15" s="5" t="inlineStr">
        <is>
          <t>Arla 32 entra no gasto, mas não na média nem no km rodado. Máquina com horímetro: digite as horas no lugar do km (a média vira horas por litro).</t>
        </is>
      </c>
    </row>
    <row r="16">
      <c r="A16" s="5" t="inlineStr">
        <is>
          <t>O alerta marca km rodado acima do limite da aba Listas (2.000 km), quase sempre km digitado errado. Na aba Listas você também pode informar a média mínima esperada da sua frota para receber alerta de média baixa.</t>
        </is>
      </c>
    </row>
    <row r="18">
      <c r="A18" s="4" t="inlineStr">
        <is>
          <t>Regras de todas as abas:</t>
        </is>
      </c>
    </row>
    <row r="19">
      <c r="A19" s="5" t="inlineStr">
        <is>
          <t>• Cabeçalho azul-escuro: você preenche. Cabeçalho cinza com "(auto)": a planilha calcula, não digite ali.</t>
        </is>
      </c>
    </row>
    <row r="20">
      <c r="A20" s="5" t="inlineStr">
        <is>
          <t>• Linhas amarelas com "EXEMPLO" são só para mostrar como preencher. Apague antes de usar.</t>
        </is>
      </c>
    </row>
    <row r="21">
      <c r="A21" s="5" t="inlineStr">
        <is>
          <t>• Datas no formato dia/mês/ano. Valores sem "R$" (a planilha formata).</t>
        </is>
      </c>
    </row>
    <row r="22">
      <c r="A22" s="5" t="inlineStr">
        <is>
          <t>• Feita para Excel 2010 ou mais novo. As fórmulas já estão nas linhas: é só digitar.</t>
        </is>
      </c>
    </row>
    <row r="23">
      <c r="A23" s="5" t="inlineStr"/>
    </row>
    <row r="24">
      <c r="A24" s="4" t="inlineStr">
        <is>
          <t>Quando a planilha não dá mais conta:</t>
        </is>
      </c>
    </row>
    <row r="25">
      <c r="A25" s="5" t="inlineStr">
        <is>
          <t>• Ela depende de uma pessoa lembrar de abrir e preencher. Não avisa sozinha quando algo vence.</t>
        </is>
      </c>
    </row>
    <row r="26">
      <c r="A26" s="5" t="inlineStr">
        <is>
          <t>• Não cruza combustível, pneus, manutenção, viagem e motorista do mesmo veículo sem trabalho manual.</t>
        </is>
      </c>
    </row>
    <row r="27">
      <c r="A27" s="5" t="inlineStr">
        <is>
          <t>• Para isso existe o Gefrota, sistema de gestão de frota: Controle de abastecimento → https://www.gefrota.com.br/controle-de-abastecimento</t>
        </is>
      </c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portrait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8" customWidth="1" min="3" max="3"/>
    <col width="20" customWidth="1" min="4" max="4"/>
    <col width="13" customWidth="1" min="5" max="5"/>
    <col width="12" customWidth="1" min="6" max="6"/>
    <col width="10" customWidth="1" min="7" max="7"/>
    <col width="13" customWidth="1" min="8" max="8"/>
    <col width="9" customWidth="1" min="9" max="9"/>
    <col width="11" customWidth="1" min="10" max="10"/>
    <col width="12" customWidth="1" min="11" max="11"/>
    <col width="11" customWidth="1" min="12" max="12"/>
    <col width="10" customWidth="1" min="13" max="13"/>
    <col width="11" customWidth="1" min="14" max="14"/>
    <col width="34" customWidth="1" min="15" max="15"/>
    <col width="26" customWidth="1" min="16" max="16"/>
  </cols>
  <sheetData>
    <row r="1" ht="22" customHeight="1">
      <c r="A1" s="1" t="inlineStr">
        <is>
          <t>Abastecimentos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Um abastecimento por linha, de qualquer placa, em qualquer ordem.</t>
        </is>
      </c>
    </row>
    <row r="4" ht="32" customHeight="1">
      <c r="A4" s="6" t="inlineStr">
        <is>
          <t>Data</t>
        </is>
      </c>
      <c r="B4" s="6" t="inlineStr">
        <is>
          <t>Placa</t>
        </is>
      </c>
      <c r="C4" s="6" t="inlineStr">
        <is>
          <t>Motorista</t>
        </is>
      </c>
      <c r="D4" s="6" t="inlineStr">
        <is>
          <t>Posto</t>
        </is>
      </c>
      <c r="E4" s="6" t="inlineStr">
        <is>
          <t>Combustível</t>
        </is>
      </c>
      <c r="F4" s="6" t="inlineStr">
        <is>
          <t>Km ou horímetro</t>
        </is>
      </c>
      <c r="G4" s="6" t="inlineStr">
        <is>
          <t>Litros</t>
        </is>
      </c>
      <c r="H4" s="6" t="inlineStr">
        <is>
          <t>Valor total (R$)</t>
        </is>
      </c>
      <c r="I4" s="6" t="inlineStr">
        <is>
          <t>Tanque cheio?</t>
        </is>
      </c>
      <c r="J4" s="7" t="inlineStr">
        <is>
          <t>Preço do litro (auto)</t>
        </is>
      </c>
      <c r="K4" s="7" t="inlineStr">
        <is>
          <t>Km anterior (auto)</t>
        </is>
      </c>
      <c r="L4" s="7" t="inlineStr">
        <is>
          <t>Km rodado (auto)</t>
        </is>
      </c>
      <c r="M4" s="7" t="inlineStr">
        <is>
          <t>Média km/l (auto)</t>
        </is>
      </c>
      <c r="N4" s="7" t="inlineStr">
        <is>
          <t>Custo por km (auto)</t>
        </is>
      </c>
      <c r="O4" s="7" t="inlineStr">
        <is>
          <t>Alerta (auto)</t>
        </is>
      </c>
      <c r="P4" s="6" t="inlineStr">
        <is>
          <t>Observação</t>
        </is>
      </c>
    </row>
    <row r="5">
      <c r="A5" s="8" t="n">
        <v>46296</v>
      </c>
      <c r="B5" s="9" t="inlineStr">
        <is>
          <t>ABC1D23</t>
        </is>
      </c>
      <c r="C5" s="9" t="inlineStr">
        <is>
          <t>João (exemplo)</t>
        </is>
      </c>
      <c r="D5" s="9" t="inlineStr">
        <is>
          <t>Posto exemplo</t>
        </is>
      </c>
      <c r="E5" s="9" t="inlineStr">
        <is>
          <t>Diesel S10</t>
        </is>
      </c>
      <c r="F5" s="10" t="n">
        <v>120000</v>
      </c>
      <c r="G5" s="11" t="n">
        <v>410</v>
      </c>
      <c r="H5" s="12" t="n">
        <v>2558.4</v>
      </c>
      <c r="I5" s="9" t="inlineStr">
        <is>
          <t>Sim</t>
        </is>
      </c>
      <c r="J5" s="13">
        <f>IF(OR($G5="",$H5=""),"",IF($G5=0,"",$H5/$G5))</f>
        <v/>
      </c>
      <c r="K5" s="10">
        <f>IF(OR($B5="",$F5="",$E5="Arla 32"),"",IFERROR(1/(1/SUMPRODUCT(MAX(($B$5:$B$1004=$B5)*($F$5:$F$1004&lt;$F5)*($E$5:$E$1004&lt;&gt;"Arla 32")*$F$5:$F$1004))),""))</f>
        <v/>
      </c>
      <c r="L5" s="10">
        <f>IF($K5="","",$F5-$K5)</f>
        <v/>
      </c>
      <c r="M5" s="11">
        <f>IF(OR($L5="",$G5="",$I5="Não"),"",IF($G5=0,"",$L5/$G5))</f>
        <v/>
      </c>
      <c r="N5" s="12">
        <f>IF(OR($L5="",$H5=""),"",IF($L5&lt;=0,"",$H5/$L5))</f>
        <v/>
      </c>
      <c r="O5" s="9">
        <f>IF($L5="","",IF($L5&gt;Listas!$H$3,"Km rodado alto: confira o km digitado",IF(AND($M5&lt;&gt;"",Listas!$H$2&lt;&gt;""),IF($M5&lt;Listas!$H$2,"Média abaixo do esperado: confira",""),"")))</f>
        <v/>
      </c>
      <c r="P5" s="9" t="inlineStr">
        <is>
          <t>EXEMPLO: apague esta linha</t>
        </is>
      </c>
    </row>
    <row r="6">
      <c r="A6" s="8" t="n">
        <v>46299</v>
      </c>
      <c r="B6" s="9" t="inlineStr">
        <is>
          <t>ABC1D23</t>
        </is>
      </c>
      <c r="C6" s="9" t="inlineStr">
        <is>
          <t>João (exemplo)</t>
        </is>
      </c>
      <c r="D6" s="9" t="inlineStr">
        <is>
          <t>Posto exemplo</t>
        </is>
      </c>
      <c r="E6" s="9" t="inlineStr">
        <is>
          <t>Diesel S10</t>
        </is>
      </c>
      <c r="F6" s="10" t="n">
        <v>121230</v>
      </c>
      <c r="G6" s="11" t="n">
        <v>450</v>
      </c>
      <c r="H6" s="12" t="n">
        <v>2790</v>
      </c>
      <c r="I6" s="9" t="inlineStr">
        <is>
          <t>Sim</t>
        </is>
      </c>
      <c r="J6" s="13">
        <f>IF(OR($G6="",$H6=""),"",IF($G6=0,"",$H6/$G6))</f>
        <v/>
      </c>
      <c r="K6" s="10">
        <f>IF(OR($B6="",$F6="",$E6="Arla 32"),"",IFERROR(1/(1/SUMPRODUCT(MAX(($B$5:$B$1004=$B6)*($F$5:$F$1004&lt;$F6)*($E$5:$E$1004&lt;&gt;"Arla 32")*$F$5:$F$1004))),""))</f>
        <v/>
      </c>
      <c r="L6" s="10">
        <f>IF($K6="","",$F6-$K6)</f>
        <v/>
      </c>
      <c r="M6" s="11">
        <f>IF(OR($L6="",$G6="",$I6="Não"),"",IF($G6=0,"",$L6/$G6))</f>
        <v/>
      </c>
      <c r="N6" s="12">
        <f>IF(OR($L6="",$H6=""),"",IF($L6&lt;=0,"",$H6/$L6))</f>
        <v/>
      </c>
      <c r="O6" s="9">
        <f>IF($L6="","",IF($L6&gt;Listas!$H$3,"Km rodado alto: confira o km digitado",IF(AND($M6&lt;&gt;"",Listas!$H$2&lt;&gt;""),IF($M6&lt;Listas!$H$2,"Média abaixo do esperado: confira",""),"")))</f>
        <v/>
      </c>
      <c r="P6" s="9" t="inlineStr">
        <is>
          <t>EXEMPLO: apague esta linha</t>
        </is>
      </c>
    </row>
    <row r="7">
      <c r="A7" s="8" t="n">
        <v>46299</v>
      </c>
      <c r="B7" s="9" t="inlineStr">
        <is>
          <t>ABC1D23</t>
        </is>
      </c>
      <c r="C7" s="9" t="inlineStr">
        <is>
          <t>João (exemplo)</t>
        </is>
      </c>
      <c r="D7" s="9" t="inlineStr">
        <is>
          <t>Posto exemplo</t>
        </is>
      </c>
      <c r="E7" s="9" t="inlineStr">
        <is>
          <t>Arla 32</t>
        </is>
      </c>
      <c r="F7" s="10" t="n">
        <v>121230</v>
      </c>
      <c r="G7" s="11" t="n">
        <v>40</v>
      </c>
      <c r="H7" s="12" t="n">
        <v>156</v>
      </c>
      <c r="I7" s="9" t="inlineStr">
        <is>
          <t>Não</t>
        </is>
      </c>
      <c r="J7" s="13">
        <f>IF(OR($G7="",$H7=""),"",IF($G7=0,"",$H7/$G7))</f>
        <v/>
      </c>
      <c r="K7" s="10">
        <f>IF(OR($B7="",$F7="",$E7="Arla 32"),"",IFERROR(1/(1/SUMPRODUCT(MAX(($B$5:$B$1004=$B7)*($F$5:$F$1004&lt;$F7)*($E$5:$E$1004&lt;&gt;"Arla 32")*$F$5:$F$1004))),""))</f>
        <v/>
      </c>
      <c r="L7" s="10">
        <f>IF($K7="","",$F7-$K7)</f>
        <v/>
      </c>
      <c r="M7" s="11">
        <f>IF(OR($L7="",$G7="",$I7="Não"),"",IF($G7=0,"",$L7/$G7))</f>
        <v/>
      </c>
      <c r="N7" s="12">
        <f>IF(OR($L7="",$H7=""),"",IF($L7&lt;=0,"",$H7/$L7))</f>
        <v/>
      </c>
      <c r="O7" s="9">
        <f>IF($L7="","",IF($L7&gt;Listas!$H$3,"Km rodado alto: confira o km digitado",IF(AND($M7&lt;&gt;"",Listas!$H$2&lt;&gt;""),IF($M7&lt;Listas!$H$2,"Média abaixo do esperado: confira",""),"")))</f>
        <v/>
      </c>
      <c r="P7" s="9" t="inlineStr">
        <is>
          <t>EXEMPLO: apague esta linha</t>
        </is>
      </c>
    </row>
    <row r="8">
      <c r="A8" s="8" t="n">
        <v>46302</v>
      </c>
      <c r="B8" s="9" t="inlineStr">
        <is>
          <t>ABC1D23</t>
        </is>
      </c>
      <c r="C8" s="9" t="inlineStr">
        <is>
          <t>João (exemplo)</t>
        </is>
      </c>
      <c r="D8" s="9" t="inlineStr">
        <is>
          <t>Posto exemplo</t>
        </is>
      </c>
      <c r="E8" s="9" t="inlineStr">
        <is>
          <t>Diesel S10</t>
        </is>
      </c>
      <c r="F8" s="10" t="n">
        <v>122480</v>
      </c>
      <c r="G8" s="11" t="n">
        <v>470</v>
      </c>
      <c r="H8" s="12" t="n">
        <v>2937.5</v>
      </c>
      <c r="I8" s="9" t="inlineStr">
        <is>
          <t>Sim</t>
        </is>
      </c>
      <c r="J8" s="13">
        <f>IF(OR($G8="",$H8=""),"",IF($G8=0,"",$H8/$G8))</f>
        <v/>
      </c>
      <c r="K8" s="10">
        <f>IF(OR($B8="",$F8="",$E8="Arla 32"),"",IFERROR(1/(1/SUMPRODUCT(MAX(($B$5:$B$1004=$B8)*($F$5:$F$1004&lt;$F8)*($E$5:$E$1004&lt;&gt;"Arla 32")*$F$5:$F$1004))),""))</f>
        <v/>
      </c>
      <c r="L8" s="10">
        <f>IF($K8="","",$F8-$K8)</f>
        <v/>
      </c>
      <c r="M8" s="11">
        <f>IF(OR($L8="",$G8="",$I8="Não"),"",IF($G8=0,"",$L8/$G8))</f>
        <v/>
      </c>
      <c r="N8" s="12">
        <f>IF(OR($L8="",$H8=""),"",IF($L8&lt;=0,"",$H8/$L8))</f>
        <v/>
      </c>
      <c r="O8" s="9">
        <f>IF($L8="","",IF($L8&gt;Listas!$H$3,"Km rodado alto: confira o km digitado",IF(AND($M8&lt;&gt;"",Listas!$H$2&lt;&gt;""),IF($M8&lt;Listas!$H$2,"Média abaixo do esperado: confira",""),"")))</f>
        <v/>
      </c>
      <c r="P8" s="9" t="inlineStr">
        <is>
          <t>EXEMPLO: apague esta linha</t>
        </is>
      </c>
    </row>
    <row r="9">
      <c r="A9" s="14" t="n"/>
      <c r="B9" s="15" t="n"/>
      <c r="C9" s="15" t="n"/>
      <c r="D9" s="15" t="n"/>
      <c r="E9" s="15" t="n"/>
      <c r="F9" s="16" t="n"/>
      <c r="G9" s="17" t="n"/>
      <c r="H9" s="18" t="n"/>
      <c r="I9" s="15" t="n"/>
      <c r="J9" s="19">
        <f>IF(OR($G9="",$H9=""),"",IF($G9=0,"",$H9/$G9))</f>
        <v/>
      </c>
      <c r="K9" s="16">
        <f>IF(OR($B9="",$F9="",$E9="Arla 32"),"",IFERROR(1/(1/SUMPRODUCT(MAX(($B$5:$B$1004=$B9)*($F$5:$F$1004&lt;$F9)*($E$5:$E$1004&lt;&gt;"Arla 32")*$F$5:$F$1004))),""))</f>
        <v/>
      </c>
      <c r="L9" s="16">
        <f>IF($K9="","",$F9-$K9)</f>
        <v/>
      </c>
      <c r="M9" s="17">
        <f>IF(OR($L9="",$G9="",$I9="Não"),"",IF($G9=0,"",$L9/$G9))</f>
        <v/>
      </c>
      <c r="N9" s="18">
        <f>IF(OR($L9="",$H9=""),"",IF($L9&lt;=0,"",$H9/$L9))</f>
        <v/>
      </c>
      <c r="O9" s="15">
        <f>IF($L9="","",IF($L9&gt;Listas!$H$3,"Km rodado alto: confira o km digitado",IF(AND($M9&lt;&gt;"",Listas!$H$2&lt;&gt;""),IF($M9&lt;Listas!$H$2,"Média abaixo do esperado: confira",""),"")))</f>
        <v/>
      </c>
      <c r="P9" s="15" t="n"/>
    </row>
    <row r="10">
      <c r="A10" s="14" t="n"/>
      <c r="B10" s="15" t="n"/>
      <c r="C10" s="15" t="n"/>
      <c r="D10" s="15" t="n"/>
      <c r="E10" s="15" t="n"/>
      <c r="F10" s="16" t="n"/>
      <c r="G10" s="17" t="n"/>
      <c r="H10" s="18" t="n"/>
      <c r="I10" s="15" t="n"/>
      <c r="J10" s="19">
        <f>IF(OR($G10="",$H10=""),"",IF($G10=0,"",$H10/$G10))</f>
        <v/>
      </c>
      <c r="K10" s="16">
        <f>IF(OR($B10="",$F10="",$E10="Arla 32"),"",IFERROR(1/(1/SUMPRODUCT(MAX(($B$5:$B$1004=$B10)*($F$5:$F$1004&lt;$F10)*($E$5:$E$1004&lt;&gt;"Arla 32")*$F$5:$F$1004))),""))</f>
        <v/>
      </c>
      <c r="L10" s="16">
        <f>IF($K10="","",$F10-$K10)</f>
        <v/>
      </c>
      <c r="M10" s="17">
        <f>IF(OR($L10="",$G10="",$I10="Não"),"",IF($G10=0,"",$L10/$G10))</f>
        <v/>
      </c>
      <c r="N10" s="18">
        <f>IF(OR($L10="",$H10=""),"",IF($L10&lt;=0,"",$H10/$L10))</f>
        <v/>
      </c>
      <c r="O10" s="15">
        <f>IF($L10="","",IF($L10&gt;Listas!$H$3,"Km rodado alto: confira o km digitado",IF(AND($M10&lt;&gt;"",Listas!$H$2&lt;&gt;""),IF($M10&lt;Listas!$H$2,"Média abaixo do esperado: confira",""),"")))</f>
        <v/>
      </c>
      <c r="P10" s="15" t="n"/>
    </row>
    <row r="11">
      <c r="A11" s="14" t="n"/>
      <c r="B11" s="15" t="n"/>
      <c r="C11" s="15" t="n"/>
      <c r="D11" s="15" t="n"/>
      <c r="E11" s="15" t="n"/>
      <c r="F11" s="16" t="n"/>
      <c r="G11" s="17" t="n"/>
      <c r="H11" s="18" t="n"/>
      <c r="I11" s="15" t="n"/>
      <c r="J11" s="19">
        <f>IF(OR($G11="",$H11=""),"",IF($G11=0,"",$H11/$G11))</f>
        <v/>
      </c>
      <c r="K11" s="16">
        <f>IF(OR($B11="",$F11="",$E11="Arla 32"),"",IFERROR(1/(1/SUMPRODUCT(MAX(($B$5:$B$1004=$B11)*($F$5:$F$1004&lt;$F11)*($E$5:$E$1004&lt;&gt;"Arla 32")*$F$5:$F$1004))),""))</f>
        <v/>
      </c>
      <c r="L11" s="16">
        <f>IF($K11="","",$F11-$K11)</f>
        <v/>
      </c>
      <c r="M11" s="17">
        <f>IF(OR($L11="",$G11="",$I11="Não"),"",IF($G11=0,"",$L11/$G11))</f>
        <v/>
      </c>
      <c r="N11" s="18">
        <f>IF(OR($L11="",$H11=""),"",IF($L11&lt;=0,"",$H11/$L11))</f>
        <v/>
      </c>
      <c r="O11" s="15">
        <f>IF($L11="","",IF($L11&gt;Listas!$H$3,"Km rodado alto: confira o km digitado",IF(AND($M11&lt;&gt;"",Listas!$H$2&lt;&gt;""),IF($M11&lt;Listas!$H$2,"Média abaixo do esperado: confira",""),"")))</f>
        <v/>
      </c>
      <c r="P11" s="15" t="n"/>
    </row>
    <row r="12">
      <c r="A12" s="14" t="n"/>
      <c r="B12" s="15" t="n"/>
      <c r="C12" s="15" t="n"/>
      <c r="D12" s="15" t="n"/>
      <c r="E12" s="15" t="n"/>
      <c r="F12" s="16" t="n"/>
      <c r="G12" s="17" t="n"/>
      <c r="H12" s="18" t="n"/>
      <c r="I12" s="15" t="n"/>
      <c r="J12" s="19">
        <f>IF(OR($G12="",$H12=""),"",IF($G12=0,"",$H12/$G12))</f>
        <v/>
      </c>
      <c r="K12" s="16">
        <f>IF(OR($B12="",$F12="",$E12="Arla 32"),"",IFERROR(1/(1/SUMPRODUCT(MAX(($B$5:$B$1004=$B12)*($F$5:$F$1004&lt;$F12)*($E$5:$E$1004&lt;&gt;"Arla 32")*$F$5:$F$1004))),""))</f>
        <v/>
      </c>
      <c r="L12" s="16">
        <f>IF($K12="","",$F12-$K12)</f>
        <v/>
      </c>
      <c r="M12" s="17">
        <f>IF(OR($L12="",$G12="",$I12="Não"),"",IF($G12=0,"",$L12/$G12))</f>
        <v/>
      </c>
      <c r="N12" s="18">
        <f>IF(OR($L12="",$H12=""),"",IF($L12&lt;=0,"",$H12/$L12))</f>
        <v/>
      </c>
      <c r="O12" s="15">
        <f>IF($L12="","",IF($L12&gt;Listas!$H$3,"Km rodado alto: confira o km digitado",IF(AND($M12&lt;&gt;"",Listas!$H$2&lt;&gt;""),IF($M12&lt;Listas!$H$2,"Média abaixo do esperado: confira",""),"")))</f>
        <v/>
      </c>
      <c r="P12" s="15" t="n"/>
    </row>
    <row r="13">
      <c r="A13" s="14" t="n"/>
      <c r="B13" s="15" t="n"/>
      <c r="C13" s="15" t="n"/>
      <c r="D13" s="15" t="n"/>
      <c r="E13" s="15" t="n"/>
      <c r="F13" s="16" t="n"/>
      <c r="G13" s="17" t="n"/>
      <c r="H13" s="18" t="n"/>
      <c r="I13" s="15" t="n"/>
      <c r="J13" s="19">
        <f>IF(OR($G13="",$H13=""),"",IF($G13=0,"",$H13/$G13))</f>
        <v/>
      </c>
      <c r="K13" s="16">
        <f>IF(OR($B13="",$F13="",$E13="Arla 32"),"",IFERROR(1/(1/SUMPRODUCT(MAX(($B$5:$B$1004=$B13)*($F$5:$F$1004&lt;$F13)*($E$5:$E$1004&lt;&gt;"Arla 32")*$F$5:$F$1004))),""))</f>
        <v/>
      </c>
      <c r="L13" s="16">
        <f>IF($K13="","",$F13-$K13)</f>
        <v/>
      </c>
      <c r="M13" s="17">
        <f>IF(OR($L13="",$G13="",$I13="Não"),"",IF($G13=0,"",$L13/$G13))</f>
        <v/>
      </c>
      <c r="N13" s="18">
        <f>IF(OR($L13="",$H13=""),"",IF($L13&lt;=0,"",$H13/$L13))</f>
        <v/>
      </c>
      <c r="O13" s="15">
        <f>IF($L13="","",IF($L13&gt;Listas!$H$3,"Km rodado alto: confira o km digitado",IF(AND($M13&lt;&gt;"",Listas!$H$2&lt;&gt;""),IF($M13&lt;Listas!$H$2,"Média abaixo do esperado: confira",""),"")))</f>
        <v/>
      </c>
      <c r="P13" s="15" t="n"/>
    </row>
    <row r="14">
      <c r="A14" s="14" t="n"/>
      <c r="B14" s="15" t="n"/>
      <c r="C14" s="15" t="n"/>
      <c r="D14" s="15" t="n"/>
      <c r="E14" s="15" t="n"/>
      <c r="F14" s="16" t="n"/>
      <c r="G14" s="17" t="n"/>
      <c r="H14" s="18" t="n"/>
      <c r="I14" s="15" t="n"/>
      <c r="J14" s="19">
        <f>IF(OR($G14="",$H14=""),"",IF($G14=0,"",$H14/$G14))</f>
        <v/>
      </c>
      <c r="K14" s="16">
        <f>IF(OR($B14="",$F14="",$E14="Arla 32"),"",IFERROR(1/(1/SUMPRODUCT(MAX(($B$5:$B$1004=$B14)*($F$5:$F$1004&lt;$F14)*($E$5:$E$1004&lt;&gt;"Arla 32")*$F$5:$F$1004))),""))</f>
        <v/>
      </c>
      <c r="L14" s="16">
        <f>IF($K14="","",$F14-$K14)</f>
        <v/>
      </c>
      <c r="M14" s="17">
        <f>IF(OR($L14="",$G14="",$I14="Não"),"",IF($G14=0,"",$L14/$G14))</f>
        <v/>
      </c>
      <c r="N14" s="18">
        <f>IF(OR($L14="",$H14=""),"",IF($L14&lt;=0,"",$H14/$L14))</f>
        <v/>
      </c>
      <c r="O14" s="15">
        <f>IF($L14="","",IF($L14&gt;Listas!$H$3,"Km rodado alto: confira o km digitado",IF(AND($M14&lt;&gt;"",Listas!$H$2&lt;&gt;""),IF($M14&lt;Listas!$H$2,"Média abaixo do esperado: confira",""),"")))</f>
        <v/>
      </c>
      <c r="P14" s="15" t="n"/>
    </row>
    <row r="15">
      <c r="A15" s="14" t="n"/>
      <c r="B15" s="15" t="n"/>
      <c r="C15" s="15" t="n"/>
      <c r="D15" s="15" t="n"/>
      <c r="E15" s="15" t="n"/>
      <c r="F15" s="16" t="n"/>
      <c r="G15" s="17" t="n"/>
      <c r="H15" s="18" t="n"/>
      <c r="I15" s="15" t="n"/>
      <c r="J15" s="19">
        <f>IF(OR($G15="",$H15=""),"",IF($G15=0,"",$H15/$G15))</f>
        <v/>
      </c>
      <c r="K15" s="16">
        <f>IF(OR($B15="",$F15="",$E15="Arla 32"),"",IFERROR(1/(1/SUMPRODUCT(MAX(($B$5:$B$1004=$B15)*($F$5:$F$1004&lt;$F15)*($E$5:$E$1004&lt;&gt;"Arla 32")*$F$5:$F$1004))),""))</f>
        <v/>
      </c>
      <c r="L15" s="16">
        <f>IF($K15="","",$F15-$K15)</f>
        <v/>
      </c>
      <c r="M15" s="17">
        <f>IF(OR($L15="",$G15="",$I15="Não"),"",IF($G15=0,"",$L15/$G15))</f>
        <v/>
      </c>
      <c r="N15" s="18">
        <f>IF(OR($L15="",$H15=""),"",IF($L15&lt;=0,"",$H15/$L15))</f>
        <v/>
      </c>
      <c r="O15" s="15">
        <f>IF($L15="","",IF($L15&gt;Listas!$H$3,"Km rodado alto: confira o km digitado",IF(AND($M15&lt;&gt;"",Listas!$H$2&lt;&gt;""),IF($M15&lt;Listas!$H$2,"Média abaixo do esperado: confira",""),"")))</f>
        <v/>
      </c>
      <c r="P15" s="15" t="n"/>
    </row>
    <row r="16">
      <c r="A16" s="14" t="n"/>
      <c r="B16" s="15" t="n"/>
      <c r="C16" s="15" t="n"/>
      <c r="D16" s="15" t="n"/>
      <c r="E16" s="15" t="n"/>
      <c r="F16" s="16" t="n"/>
      <c r="G16" s="17" t="n"/>
      <c r="H16" s="18" t="n"/>
      <c r="I16" s="15" t="n"/>
      <c r="J16" s="19">
        <f>IF(OR($G16="",$H16=""),"",IF($G16=0,"",$H16/$G16))</f>
        <v/>
      </c>
      <c r="K16" s="16">
        <f>IF(OR($B16="",$F16="",$E16="Arla 32"),"",IFERROR(1/(1/SUMPRODUCT(MAX(($B$5:$B$1004=$B16)*($F$5:$F$1004&lt;$F16)*($E$5:$E$1004&lt;&gt;"Arla 32")*$F$5:$F$1004))),""))</f>
        <v/>
      </c>
      <c r="L16" s="16">
        <f>IF($K16="","",$F16-$K16)</f>
        <v/>
      </c>
      <c r="M16" s="17">
        <f>IF(OR($L16="",$G16="",$I16="Não"),"",IF($G16=0,"",$L16/$G16))</f>
        <v/>
      </c>
      <c r="N16" s="18">
        <f>IF(OR($L16="",$H16=""),"",IF($L16&lt;=0,"",$H16/$L16))</f>
        <v/>
      </c>
      <c r="O16" s="15">
        <f>IF($L16="","",IF($L16&gt;Listas!$H$3,"Km rodado alto: confira o km digitado",IF(AND($M16&lt;&gt;"",Listas!$H$2&lt;&gt;""),IF($M16&lt;Listas!$H$2,"Média abaixo do esperado: confira",""),"")))</f>
        <v/>
      </c>
      <c r="P16" s="15" t="n"/>
    </row>
    <row r="17">
      <c r="A17" s="14" t="n"/>
      <c r="B17" s="15" t="n"/>
      <c r="C17" s="15" t="n"/>
      <c r="D17" s="15" t="n"/>
      <c r="E17" s="15" t="n"/>
      <c r="F17" s="16" t="n"/>
      <c r="G17" s="17" t="n"/>
      <c r="H17" s="18" t="n"/>
      <c r="I17" s="15" t="n"/>
      <c r="J17" s="19">
        <f>IF(OR($G17="",$H17=""),"",IF($G17=0,"",$H17/$G17))</f>
        <v/>
      </c>
      <c r="K17" s="16">
        <f>IF(OR($B17="",$F17="",$E17="Arla 32"),"",IFERROR(1/(1/SUMPRODUCT(MAX(($B$5:$B$1004=$B17)*($F$5:$F$1004&lt;$F17)*($E$5:$E$1004&lt;&gt;"Arla 32")*$F$5:$F$1004))),""))</f>
        <v/>
      </c>
      <c r="L17" s="16">
        <f>IF($K17="","",$F17-$K17)</f>
        <v/>
      </c>
      <c r="M17" s="17">
        <f>IF(OR($L17="",$G17="",$I17="Não"),"",IF($G17=0,"",$L17/$G17))</f>
        <v/>
      </c>
      <c r="N17" s="18">
        <f>IF(OR($L17="",$H17=""),"",IF($L17&lt;=0,"",$H17/$L17))</f>
        <v/>
      </c>
      <c r="O17" s="15">
        <f>IF($L17="","",IF($L17&gt;Listas!$H$3,"Km rodado alto: confira o km digitado",IF(AND($M17&lt;&gt;"",Listas!$H$2&lt;&gt;""),IF($M17&lt;Listas!$H$2,"Média abaixo do esperado: confira",""),"")))</f>
        <v/>
      </c>
      <c r="P17" s="15" t="n"/>
    </row>
    <row r="18">
      <c r="A18" s="14" t="n"/>
      <c r="B18" s="15" t="n"/>
      <c r="C18" s="15" t="n"/>
      <c r="D18" s="15" t="n"/>
      <c r="E18" s="15" t="n"/>
      <c r="F18" s="16" t="n"/>
      <c r="G18" s="17" t="n"/>
      <c r="H18" s="18" t="n"/>
      <c r="I18" s="15" t="n"/>
      <c r="J18" s="19">
        <f>IF(OR($G18="",$H18=""),"",IF($G18=0,"",$H18/$G18))</f>
        <v/>
      </c>
      <c r="K18" s="16">
        <f>IF(OR($B18="",$F18="",$E18="Arla 32"),"",IFERROR(1/(1/SUMPRODUCT(MAX(($B$5:$B$1004=$B18)*($F$5:$F$1004&lt;$F18)*($E$5:$E$1004&lt;&gt;"Arla 32")*$F$5:$F$1004))),""))</f>
        <v/>
      </c>
      <c r="L18" s="16">
        <f>IF($K18="","",$F18-$K18)</f>
        <v/>
      </c>
      <c r="M18" s="17">
        <f>IF(OR($L18="",$G18="",$I18="Não"),"",IF($G18=0,"",$L18/$G18))</f>
        <v/>
      </c>
      <c r="N18" s="18">
        <f>IF(OR($L18="",$H18=""),"",IF($L18&lt;=0,"",$H18/$L18))</f>
        <v/>
      </c>
      <c r="O18" s="15">
        <f>IF($L18="","",IF($L18&gt;Listas!$H$3,"Km rodado alto: confira o km digitado",IF(AND($M18&lt;&gt;"",Listas!$H$2&lt;&gt;""),IF($M18&lt;Listas!$H$2,"Média abaixo do esperado: confira",""),"")))</f>
        <v/>
      </c>
      <c r="P18" s="15" t="n"/>
    </row>
    <row r="19">
      <c r="A19" s="14" t="n"/>
      <c r="B19" s="15" t="n"/>
      <c r="C19" s="15" t="n"/>
      <c r="D19" s="15" t="n"/>
      <c r="E19" s="15" t="n"/>
      <c r="F19" s="16" t="n"/>
      <c r="G19" s="17" t="n"/>
      <c r="H19" s="18" t="n"/>
      <c r="I19" s="15" t="n"/>
      <c r="J19" s="19">
        <f>IF(OR($G19="",$H19=""),"",IF($G19=0,"",$H19/$G19))</f>
        <v/>
      </c>
      <c r="K19" s="16">
        <f>IF(OR($B19="",$F19="",$E19="Arla 32"),"",IFERROR(1/(1/SUMPRODUCT(MAX(($B$5:$B$1004=$B19)*($F$5:$F$1004&lt;$F19)*($E$5:$E$1004&lt;&gt;"Arla 32")*$F$5:$F$1004))),""))</f>
        <v/>
      </c>
      <c r="L19" s="16">
        <f>IF($K19="","",$F19-$K19)</f>
        <v/>
      </c>
      <c r="M19" s="17">
        <f>IF(OR($L19="",$G19="",$I19="Não"),"",IF($G19=0,"",$L19/$G19))</f>
        <v/>
      </c>
      <c r="N19" s="18">
        <f>IF(OR($L19="",$H19=""),"",IF($L19&lt;=0,"",$H19/$L19))</f>
        <v/>
      </c>
      <c r="O19" s="15">
        <f>IF($L19="","",IF($L19&gt;Listas!$H$3,"Km rodado alto: confira o km digitado",IF(AND($M19&lt;&gt;"",Listas!$H$2&lt;&gt;""),IF($M19&lt;Listas!$H$2,"Média abaixo do esperado: confira",""),"")))</f>
        <v/>
      </c>
      <c r="P19" s="15" t="n"/>
    </row>
    <row r="20">
      <c r="A20" s="14" t="n"/>
      <c r="B20" s="15" t="n"/>
      <c r="C20" s="15" t="n"/>
      <c r="D20" s="15" t="n"/>
      <c r="E20" s="15" t="n"/>
      <c r="F20" s="16" t="n"/>
      <c r="G20" s="17" t="n"/>
      <c r="H20" s="18" t="n"/>
      <c r="I20" s="15" t="n"/>
      <c r="J20" s="19">
        <f>IF(OR($G20="",$H20=""),"",IF($G20=0,"",$H20/$G20))</f>
        <v/>
      </c>
      <c r="K20" s="16">
        <f>IF(OR($B20="",$F20="",$E20="Arla 32"),"",IFERROR(1/(1/SUMPRODUCT(MAX(($B$5:$B$1004=$B20)*($F$5:$F$1004&lt;$F20)*($E$5:$E$1004&lt;&gt;"Arla 32")*$F$5:$F$1004))),""))</f>
        <v/>
      </c>
      <c r="L20" s="16">
        <f>IF($K20="","",$F20-$K20)</f>
        <v/>
      </c>
      <c r="M20" s="17">
        <f>IF(OR($L20="",$G20="",$I20="Não"),"",IF($G20=0,"",$L20/$G20))</f>
        <v/>
      </c>
      <c r="N20" s="18">
        <f>IF(OR($L20="",$H20=""),"",IF($L20&lt;=0,"",$H20/$L20))</f>
        <v/>
      </c>
      <c r="O20" s="15">
        <f>IF($L20="","",IF($L20&gt;Listas!$H$3,"Km rodado alto: confira o km digitado",IF(AND($M20&lt;&gt;"",Listas!$H$2&lt;&gt;""),IF($M20&lt;Listas!$H$2,"Média abaixo do esperado: confira",""),"")))</f>
        <v/>
      </c>
      <c r="P20" s="15" t="n"/>
    </row>
    <row r="21">
      <c r="A21" s="14" t="n"/>
      <c r="B21" s="15" t="n"/>
      <c r="C21" s="15" t="n"/>
      <c r="D21" s="15" t="n"/>
      <c r="E21" s="15" t="n"/>
      <c r="F21" s="16" t="n"/>
      <c r="G21" s="17" t="n"/>
      <c r="H21" s="18" t="n"/>
      <c r="I21" s="15" t="n"/>
      <c r="J21" s="19">
        <f>IF(OR($G21="",$H21=""),"",IF($G21=0,"",$H21/$G21))</f>
        <v/>
      </c>
      <c r="K21" s="16">
        <f>IF(OR($B21="",$F21="",$E21="Arla 32"),"",IFERROR(1/(1/SUMPRODUCT(MAX(($B$5:$B$1004=$B21)*($F$5:$F$1004&lt;$F21)*($E$5:$E$1004&lt;&gt;"Arla 32")*$F$5:$F$1004))),""))</f>
        <v/>
      </c>
      <c r="L21" s="16">
        <f>IF($K21="","",$F21-$K21)</f>
        <v/>
      </c>
      <c r="M21" s="17">
        <f>IF(OR($L21="",$G21="",$I21="Não"),"",IF($G21=0,"",$L21/$G21))</f>
        <v/>
      </c>
      <c r="N21" s="18">
        <f>IF(OR($L21="",$H21=""),"",IF($L21&lt;=0,"",$H21/$L21))</f>
        <v/>
      </c>
      <c r="O21" s="15">
        <f>IF($L21="","",IF($L21&gt;Listas!$H$3,"Km rodado alto: confira o km digitado",IF(AND($M21&lt;&gt;"",Listas!$H$2&lt;&gt;""),IF($M21&lt;Listas!$H$2,"Média abaixo do esperado: confira",""),"")))</f>
        <v/>
      </c>
      <c r="P21" s="15" t="n"/>
    </row>
    <row r="22">
      <c r="A22" s="14" t="n"/>
      <c r="B22" s="15" t="n"/>
      <c r="C22" s="15" t="n"/>
      <c r="D22" s="15" t="n"/>
      <c r="E22" s="15" t="n"/>
      <c r="F22" s="16" t="n"/>
      <c r="G22" s="17" t="n"/>
      <c r="H22" s="18" t="n"/>
      <c r="I22" s="15" t="n"/>
      <c r="J22" s="19">
        <f>IF(OR($G22="",$H22=""),"",IF($G22=0,"",$H22/$G22))</f>
        <v/>
      </c>
      <c r="K22" s="16">
        <f>IF(OR($B22="",$F22="",$E22="Arla 32"),"",IFERROR(1/(1/SUMPRODUCT(MAX(($B$5:$B$1004=$B22)*($F$5:$F$1004&lt;$F22)*($E$5:$E$1004&lt;&gt;"Arla 32")*$F$5:$F$1004))),""))</f>
        <v/>
      </c>
      <c r="L22" s="16">
        <f>IF($K22="","",$F22-$K22)</f>
        <v/>
      </c>
      <c r="M22" s="17">
        <f>IF(OR($L22="",$G22="",$I22="Não"),"",IF($G22=0,"",$L22/$G22))</f>
        <v/>
      </c>
      <c r="N22" s="18">
        <f>IF(OR($L22="",$H22=""),"",IF($L22&lt;=0,"",$H22/$L22))</f>
        <v/>
      </c>
      <c r="O22" s="15">
        <f>IF($L22="","",IF($L22&gt;Listas!$H$3,"Km rodado alto: confira o km digitado",IF(AND($M22&lt;&gt;"",Listas!$H$2&lt;&gt;""),IF($M22&lt;Listas!$H$2,"Média abaixo do esperado: confira",""),"")))</f>
        <v/>
      </c>
      <c r="P22" s="15" t="n"/>
    </row>
    <row r="23">
      <c r="A23" s="14" t="n"/>
      <c r="B23" s="15" t="n"/>
      <c r="C23" s="15" t="n"/>
      <c r="D23" s="15" t="n"/>
      <c r="E23" s="15" t="n"/>
      <c r="F23" s="16" t="n"/>
      <c r="G23" s="17" t="n"/>
      <c r="H23" s="18" t="n"/>
      <c r="I23" s="15" t="n"/>
      <c r="J23" s="19">
        <f>IF(OR($G23="",$H23=""),"",IF($G23=0,"",$H23/$G23))</f>
        <v/>
      </c>
      <c r="K23" s="16">
        <f>IF(OR($B23="",$F23="",$E23="Arla 32"),"",IFERROR(1/(1/SUMPRODUCT(MAX(($B$5:$B$1004=$B23)*($F$5:$F$1004&lt;$F23)*($E$5:$E$1004&lt;&gt;"Arla 32")*$F$5:$F$1004))),""))</f>
        <v/>
      </c>
      <c r="L23" s="16">
        <f>IF($K23="","",$F23-$K23)</f>
        <v/>
      </c>
      <c r="M23" s="17">
        <f>IF(OR($L23="",$G23="",$I23="Não"),"",IF($G23=0,"",$L23/$G23))</f>
        <v/>
      </c>
      <c r="N23" s="18">
        <f>IF(OR($L23="",$H23=""),"",IF($L23&lt;=0,"",$H23/$L23))</f>
        <v/>
      </c>
      <c r="O23" s="15">
        <f>IF($L23="","",IF($L23&gt;Listas!$H$3,"Km rodado alto: confira o km digitado",IF(AND($M23&lt;&gt;"",Listas!$H$2&lt;&gt;""),IF($M23&lt;Listas!$H$2,"Média abaixo do esperado: confira",""),"")))</f>
        <v/>
      </c>
      <c r="P23" s="15" t="n"/>
    </row>
    <row r="24">
      <c r="A24" s="14" t="n"/>
      <c r="B24" s="15" t="n"/>
      <c r="C24" s="15" t="n"/>
      <c r="D24" s="15" t="n"/>
      <c r="E24" s="15" t="n"/>
      <c r="F24" s="16" t="n"/>
      <c r="G24" s="17" t="n"/>
      <c r="H24" s="18" t="n"/>
      <c r="I24" s="15" t="n"/>
      <c r="J24" s="19">
        <f>IF(OR($G24="",$H24=""),"",IF($G24=0,"",$H24/$G24))</f>
        <v/>
      </c>
      <c r="K24" s="16">
        <f>IF(OR($B24="",$F24="",$E24="Arla 32"),"",IFERROR(1/(1/SUMPRODUCT(MAX(($B$5:$B$1004=$B24)*($F$5:$F$1004&lt;$F24)*($E$5:$E$1004&lt;&gt;"Arla 32")*$F$5:$F$1004))),""))</f>
        <v/>
      </c>
      <c r="L24" s="16">
        <f>IF($K24="","",$F24-$K24)</f>
        <v/>
      </c>
      <c r="M24" s="17">
        <f>IF(OR($L24="",$G24="",$I24="Não"),"",IF($G24=0,"",$L24/$G24))</f>
        <v/>
      </c>
      <c r="N24" s="18">
        <f>IF(OR($L24="",$H24=""),"",IF($L24&lt;=0,"",$H24/$L24))</f>
        <v/>
      </c>
      <c r="O24" s="15">
        <f>IF($L24="","",IF($L24&gt;Listas!$H$3,"Km rodado alto: confira o km digitado",IF(AND($M24&lt;&gt;"",Listas!$H$2&lt;&gt;""),IF($M24&lt;Listas!$H$2,"Média abaixo do esperado: confira",""),"")))</f>
        <v/>
      </c>
      <c r="P24" s="15" t="n"/>
    </row>
    <row r="25">
      <c r="A25" s="14" t="n"/>
      <c r="B25" s="15" t="n"/>
      <c r="C25" s="15" t="n"/>
      <c r="D25" s="15" t="n"/>
      <c r="E25" s="15" t="n"/>
      <c r="F25" s="16" t="n"/>
      <c r="G25" s="17" t="n"/>
      <c r="H25" s="18" t="n"/>
      <c r="I25" s="15" t="n"/>
      <c r="J25" s="19">
        <f>IF(OR($G25="",$H25=""),"",IF($G25=0,"",$H25/$G25))</f>
        <v/>
      </c>
      <c r="K25" s="16">
        <f>IF(OR($B25="",$F25="",$E25="Arla 32"),"",IFERROR(1/(1/SUMPRODUCT(MAX(($B$5:$B$1004=$B25)*($F$5:$F$1004&lt;$F25)*($E$5:$E$1004&lt;&gt;"Arla 32")*$F$5:$F$1004))),""))</f>
        <v/>
      </c>
      <c r="L25" s="16">
        <f>IF($K25="","",$F25-$K25)</f>
        <v/>
      </c>
      <c r="M25" s="17">
        <f>IF(OR($L25="",$G25="",$I25="Não"),"",IF($G25=0,"",$L25/$G25))</f>
        <v/>
      </c>
      <c r="N25" s="18">
        <f>IF(OR($L25="",$H25=""),"",IF($L25&lt;=0,"",$H25/$L25))</f>
        <v/>
      </c>
      <c r="O25" s="15">
        <f>IF($L25="","",IF($L25&gt;Listas!$H$3,"Km rodado alto: confira o km digitado",IF(AND($M25&lt;&gt;"",Listas!$H$2&lt;&gt;""),IF($M25&lt;Listas!$H$2,"Média abaixo do esperado: confira",""),"")))</f>
        <v/>
      </c>
      <c r="P25" s="15" t="n"/>
    </row>
    <row r="26">
      <c r="A26" s="14" t="n"/>
      <c r="B26" s="15" t="n"/>
      <c r="C26" s="15" t="n"/>
      <c r="D26" s="15" t="n"/>
      <c r="E26" s="15" t="n"/>
      <c r="F26" s="16" t="n"/>
      <c r="G26" s="17" t="n"/>
      <c r="H26" s="18" t="n"/>
      <c r="I26" s="15" t="n"/>
      <c r="J26" s="19">
        <f>IF(OR($G26="",$H26=""),"",IF($G26=0,"",$H26/$G26))</f>
        <v/>
      </c>
      <c r="K26" s="16">
        <f>IF(OR($B26="",$F26="",$E26="Arla 32"),"",IFERROR(1/(1/SUMPRODUCT(MAX(($B$5:$B$1004=$B26)*($F$5:$F$1004&lt;$F26)*($E$5:$E$1004&lt;&gt;"Arla 32")*$F$5:$F$1004))),""))</f>
        <v/>
      </c>
      <c r="L26" s="16">
        <f>IF($K26="","",$F26-$K26)</f>
        <v/>
      </c>
      <c r="M26" s="17">
        <f>IF(OR($L26="",$G26="",$I26="Não"),"",IF($G26=0,"",$L26/$G26))</f>
        <v/>
      </c>
      <c r="N26" s="18">
        <f>IF(OR($L26="",$H26=""),"",IF($L26&lt;=0,"",$H26/$L26))</f>
        <v/>
      </c>
      <c r="O26" s="15">
        <f>IF($L26="","",IF($L26&gt;Listas!$H$3,"Km rodado alto: confira o km digitado",IF(AND($M26&lt;&gt;"",Listas!$H$2&lt;&gt;""),IF($M26&lt;Listas!$H$2,"Média abaixo do esperado: confira",""),"")))</f>
        <v/>
      </c>
      <c r="P26" s="15" t="n"/>
    </row>
    <row r="27">
      <c r="A27" s="14" t="n"/>
      <c r="B27" s="15" t="n"/>
      <c r="C27" s="15" t="n"/>
      <c r="D27" s="15" t="n"/>
      <c r="E27" s="15" t="n"/>
      <c r="F27" s="16" t="n"/>
      <c r="G27" s="17" t="n"/>
      <c r="H27" s="18" t="n"/>
      <c r="I27" s="15" t="n"/>
      <c r="J27" s="19">
        <f>IF(OR($G27="",$H27=""),"",IF($G27=0,"",$H27/$G27))</f>
        <v/>
      </c>
      <c r="K27" s="16">
        <f>IF(OR($B27="",$F27="",$E27="Arla 32"),"",IFERROR(1/(1/SUMPRODUCT(MAX(($B$5:$B$1004=$B27)*($F$5:$F$1004&lt;$F27)*($E$5:$E$1004&lt;&gt;"Arla 32")*$F$5:$F$1004))),""))</f>
        <v/>
      </c>
      <c r="L27" s="16">
        <f>IF($K27="","",$F27-$K27)</f>
        <v/>
      </c>
      <c r="M27" s="17">
        <f>IF(OR($L27="",$G27="",$I27="Não"),"",IF($G27=0,"",$L27/$G27))</f>
        <v/>
      </c>
      <c r="N27" s="18">
        <f>IF(OR($L27="",$H27=""),"",IF($L27&lt;=0,"",$H27/$L27))</f>
        <v/>
      </c>
      <c r="O27" s="15">
        <f>IF($L27="","",IF($L27&gt;Listas!$H$3,"Km rodado alto: confira o km digitado",IF(AND($M27&lt;&gt;"",Listas!$H$2&lt;&gt;""),IF($M27&lt;Listas!$H$2,"Média abaixo do esperado: confira",""),"")))</f>
        <v/>
      </c>
      <c r="P27" s="15" t="n"/>
    </row>
    <row r="28">
      <c r="A28" s="14" t="n"/>
      <c r="B28" s="15" t="n"/>
      <c r="C28" s="15" t="n"/>
      <c r="D28" s="15" t="n"/>
      <c r="E28" s="15" t="n"/>
      <c r="F28" s="16" t="n"/>
      <c r="G28" s="17" t="n"/>
      <c r="H28" s="18" t="n"/>
      <c r="I28" s="15" t="n"/>
      <c r="J28" s="19">
        <f>IF(OR($G28="",$H28=""),"",IF($G28=0,"",$H28/$G28))</f>
        <v/>
      </c>
      <c r="K28" s="16">
        <f>IF(OR($B28="",$F28="",$E28="Arla 32"),"",IFERROR(1/(1/SUMPRODUCT(MAX(($B$5:$B$1004=$B28)*($F$5:$F$1004&lt;$F28)*($E$5:$E$1004&lt;&gt;"Arla 32")*$F$5:$F$1004))),""))</f>
        <v/>
      </c>
      <c r="L28" s="16">
        <f>IF($K28="","",$F28-$K28)</f>
        <v/>
      </c>
      <c r="M28" s="17">
        <f>IF(OR($L28="",$G28="",$I28="Não"),"",IF($G28=0,"",$L28/$G28))</f>
        <v/>
      </c>
      <c r="N28" s="18">
        <f>IF(OR($L28="",$H28=""),"",IF($L28&lt;=0,"",$H28/$L28))</f>
        <v/>
      </c>
      <c r="O28" s="15">
        <f>IF($L28="","",IF($L28&gt;Listas!$H$3,"Km rodado alto: confira o km digitado",IF(AND($M28&lt;&gt;"",Listas!$H$2&lt;&gt;""),IF($M28&lt;Listas!$H$2,"Média abaixo do esperado: confira",""),"")))</f>
        <v/>
      </c>
      <c r="P28" s="15" t="n"/>
    </row>
    <row r="29">
      <c r="A29" s="14" t="n"/>
      <c r="B29" s="15" t="n"/>
      <c r="C29" s="15" t="n"/>
      <c r="D29" s="15" t="n"/>
      <c r="E29" s="15" t="n"/>
      <c r="F29" s="16" t="n"/>
      <c r="G29" s="17" t="n"/>
      <c r="H29" s="18" t="n"/>
      <c r="I29" s="15" t="n"/>
      <c r="J29" s="19">
        <f>IF(OR($G29="",$H29=""),"",IF($G29=0,"",$H29/$G29))</f>
        <v/>
      </c>
      <c r="K29" s="16">
        <f>IF(OR($B29="",$F29="",$E29="Arla 32"),"",IFERROR(1/(1/SUMPRODUCT(MAX(($B$5:$B$1004=$B29)*($F$5:$F$1004&lt;$F29)*($E$5:$E$1004&lt;&gt;"Arla 32")*$F$5:$F$1004))),""))</f>
        <v/>
      </c>
      <c r="L29" s="16">
        <f>IF($K29="","",$F29-$K29)</f>
        <v/>
      </c>
      <c r="M29" s="17">
        <f>IF(OR($L29="",$G29="",$I29="Não"),"",IF($G29=0,"",$L29/$G29))</f>
        <v/>
      </c>
      <c r="N29" s="18">
        <f>IF(OR($L29="",$H29=""),"",IF($L29&lt;=0,"",$H29/$L29))</f>
        <v/>
      </c>
      <c r="O29" s="15">
        <f>IF($L29="","",IF($L29&gt;Listas!$H$3,"Km rodado alto: confira o km digitado",IF(AND($M29&lt;&gt;"",Listas!$H$2&lt;&gt;""),IF($M29&lt;Listas!$H$2,"Média abaixo do esperado: confira",""),"")))</f>
        <v/>
      </c>
      <c r="P29" s="15" t="n"/>
    </row>
    <row r="30">
      <c r="A30" s="14" t="n"/>
      <c r="B30" s="15" t="n"/>
      <c r="C30" s="15" t="n"/>
      <c r="D30" s="15" t="n"/>
      <c r="E30" s="15" t="n"/>
      <c r="F30" s="16" t="n"/>
      <c r="G30" s="17" t="n"/>
      <c r="H30" s="18" t="n"/>
      <c r="I30" s="15" t="n"/>
      <c r="J30" s="19">
        <f>IF(OR($G30="",$H30=""),"",IF($G30=0,"",$H30/$G30))</f>
        <v/>
      </c>
      <c r="K30" s="16">
        <f>IF(OR($B30="",$F30="",$E30="Arla 32"),"",IFERROR(1/(1/SUMPRODUCT(MAX(($B$5:$B$1004=$B30)*($F$5:$F$1004&lt;$F30)*($E$5:$E$1004&lt;&gt;"Arla 32")*$F$5:$F$1004))),""))</f>
        <v/>
      </c>
      <c r="L30" s="16">
        <f>IF($K30="","",$F30-$K30)</f>
        <v/>
      </c>
      <c r="M30" s="17">
        <f>IF(OR($L30="",$G30="",$I30="Não"),"",IF($G30=0,"",$L30/$G30))</f>
        <v/>
      </c>
      <c r="N30" s="18">
        <f>IF(OR($L30="",$H30=""),"",IF($L30&lt;=0,"",$H30/$L30))</f>
        <v/>
      </c>
      <c r="O30" s="15">
        <f>IF($L30="","",IF($L30&gt;Listas!$H$3,"Km rodado alto: confira o km digitado",IF(AND($M30&lt;&gt;"",Listas!$H$2&lt;&gt;""),IF($M30&lt;Listas!$H$2,"Média abaixo do esperado: confira",""),"")))</f>
        <v/>
      </c>
      <c r="P30" s="15" t="n"/>
    </row>
    <row r="31">
      <c r="A31" s="14" t="n"/>
      <c r="B31" s="15" t="n"/>
      <c r="C31" s="15" t="n"/>
      <c r="D31" s="15" t="n"/>
      <c r="E31" s="15" t="n"/>
      <c r="F31" s="16" t="n"/>
      <c r="G31" s="17" t="n"/>
      <c r="H31" s="18" t="n"/>
      <c r="I31" s="15" t="n"/>
      <c r="J31" s="19">
        <f>IF(OR($G31="",$H31=""),"",IF($G31=0,"",$H31/$G31))</f>
        <v/>
      </c>
      <c r="K31" s="16">
        <f>IF(OR($B31="",$F31="",$E31="Arla 32"),"",IFERROR(1/(1/SUMPRODUCT(MAX(($B$5:$B$1004=$B31)*($F$5:$F$1004&lt;$F31)*($E$5:$E$1004&lt;&gt;"Arla 32")*$F$5:$F$1004))),""))</f>
        <v/>
      </c>
      <c r="L31" s="16">
        <f>IF($K31="","",$F31-$K31)</f>
        <v/>
      </c>
      <c r="M31" s="17">
        <f>IF(OR($L31="",$G31="",$I31="Não"),"",IF($G31=0,"",$L31/$G31))</f>
        <v/>
      </c>
      <c r="N31" s="18">
        <f>IF(OR($L31="",$H31=""),"",IF($L31&lt;=0,"",$H31/$L31))</f>
        <v/>
      </c>
      <c r="O31" s="15">
        <f>IF($L31="","",IF($L31&gt;Listas!$H$3,"Km rodado alto: confira o km digitado",IF(AND($M31&lt;&gt;"",Listas!$H$2&lt;&gt;""),IF($M31&lt;Listas!$H$2,"Média abaixo do esperado: confira",""),"")))</f>
        <v/>
      </c>
      <c r="P31" s="15" t="n"/>
    </row>
    <row r="32">
      <c r="A32" s="14" t="n"/>
      <c r="B32" s="15" t="n"/>
      <c r="C32" s="15" t="n"/>
      <c r="D32" s="15" t="n"/>
      <c r="E32" s="15" t="n"/>
      <c r="F32" s="16" t="n"/>
      <c r="G32" s="17" t="n"/>
      <c r="H32" s="18" t="n"/>
      <c r="I32" s="15" t="n"/>
      <c r="J32" s="19">
        <f>IF(OR($G32="",$H32=""),"",IF($G32=0,"",$H32/$G32))</f>
        <v/>
      </c>
      <c r="K32" s="16">
        <f>IF(OR($B32="",$F32="",$E32="Arla 32"),"",IFERROR(1/(1/SUMPRODUCT(MAX(($B$5:$B$1004=$B32)*($F$5:$F$1004&lt;$F32)*($E$5:$E$1004&lt;&gt;"Arla 32")*$F$5:$F$1004))),""))</f>
        <v/>
      </c>
      <c r="L32" s="16">
        <f>IF($K32="","",$F32-$K32)</f>
        <v/>
      </c>
      <c r="M32" s="17">
        <f>IF(OR($L32="",$G32="",$I32="Não"),"",IF($G32=0,"",$L32/$G32))</f>
        <v/>
      </c>
      <c r="N32" s="18">
        <f>IF(OR($L32="",$H32=""),"",IF($L32&lt;=0,"",$H32/$L32))</f>
        <v/>
      </c>
      <c r="O32" s="15">
        <f>IF($L32="","",IF($L32&gt;Listas!$H$3,"Km rodado alto: confira o km digitado",IF(AND($M32&lt;&gt;"",Listas!$H$2&lt;&gt;""),IF($M32&lt;Listas!$H$2,"Média abaixo do esperado: confira",""),"")))</f>
        <v/>
      </c>
      <c r="P32" s="15" t="n"/>
    </row>
    <row r="33">
      <c r="A33" s="14" t="n"/>
      <c r="B33" s="15" t="n"/>
      <c r="C33" s="15" t="n"/>
      <c r="D33" s="15" t="n"/>
      <c r="E33" s="15" t="n"/>
      <c r="F33" s="16" t="n"/>
      <c r="G33" s="17" t="n"/>
      <c r="H33" s="18" t="n"/>
      <c r="I33" s="15" t="n"/>
      <c r="J33" s="19">
        <f>IF(OR($G33="",$H33=""),"",IF($G33=0,"",$H33/$G33))</f>
        <v/>
      </c>
      <c r="K33" s="16">
        <f>IF(OR($B33="",$F33="",$E33="Arla 32"),"",IFERROR(1/(1/SUMPRODUCT(MAX(($B$5:$B$1004=$B33)*($F$5:$F$1004&lt;$F33)*($E$5:$E$1004&lt;&gt;"Arla 32")*$F$5:$F$1004))),""))</f>
        <v/>
      </c>
      <c r="L33" s="16">
        <f>IF($K33="","",$F33-$K33)</f>
        <v/>
      </c>
      <c r="M33" s="17">
        <f>IF(OR($L33="",$G33="",$I33="Não"),"",IF($G33=0,"",$L33/$G33))</f>
        <v/>
      </c>
      <c r="N33" s="18">
        <f>IF(OR($L33="",$H33=""),"",IF($L33&lt;=0,"",$H33/$L33))</f>
        <v/>
      </c>
      <c r="O33" s="15">
        <f>IF($L33="","",IF($L33&gt;Listas!$H$3,"Km rodado alto: confira o km digitado",IF(AND($M33&lt;&gt;"",Listas!$H$2&lt;&gt;""),IF($M33&lt;Listas!$H$2,"Média abaixo do esperado: confira",""),"")))</f>
        <v/>
      </c>
      <c r="P33" s="15" t="n"/>
    </row>
    <row r="34">
      <c r="A34" s="14" t="n"/>
      <c r="B34" s="15" t="n"/>
      <c r="C34" s="15" t="n"/>
      <c r="D34" s="15" t="n"/>
      <c r="E34" s="15" t="n"/>
      <c r="F34" s="16" t="n"/>
      <c r="G34" s="17" t="n"/>
      <c r="H34" s="18" t="n"/>
      <c r="I34" s="15" t="n"/>
      <c r="J34" s="19">
        <f>IF(OR($G34="",$H34=""),"",IF($G34=0,"",$H34/$G34))</f>
        <v/>
      </c>
      <c r="K34" s="16">
        <f>IF(OR($B34="",$F34="",$E34="Arla 32"),"",IFERROR(1/(1/SUMPRODUCT(MAX(($B$5:$B$1004=$B34)*($F$5:$F$1004&lt;$F34)*($E$5:$E$1004&lt;&gt;"Arla 32")*$F$5:$F$1004))),""))</f>
        <v/>
      </c>
      <c r="L34" s="16">
        <f>IF($K34="","",$F34-$K34)</f>
        <v/>
      </c>
      <c r="M34" s="17">
        <f>IF(OR($L34="",$G34="",$I34="Não"),"",IF($G34=0,"",$L34/$G34))</f>
        <v/>
      </c>
      <c r="N34" s="18">
        <f>IF(OR($L34="",$H34=""),"",IF($L34&lt;=0,"",$H34/$L34))</f>
        <v/>
      </c>
      <c r="O34" s="15">
        <f>IF($L34="","",IF($L34&gt;Listas!$H$3,"Km rodado alto: confira o km digitado",IF(AND($M34&lt;&gt;"",Listas!$H$2&lt;&gt;""),IF($M34&lt;Listas!$H$2,"Média abaixo do esperado: confira",""),"")))</f>
        <v/>
      </c>
      <c r="P34" s="15" t="n"/>
    </row>
    <row r="35">
      <c r="A35" s="14" t="n"/>
      <c r="B35" s="15" t="n"/>
      <c r="C35" s="15" t="n"/>
      <c r="D35" s="15" t="n"/>
      <c r="E35" s="15" t="n"/>
      <c r="F35" s="16" t="n"/>
      <c r="G35" s="17" t="n"/>
      <c r="H35" s="18" t="n"/>
      <c r="I35" s="15" t="n"/>
      <c r="J35" s="19">
        <f>IF(OR($G35="",$H35=""),"",IF($G35=0,"",$H35/$G35))</f>
        <v/>
      </c>
      <c r="K35" s="16">
        <f>IF(OR($B35="",$F35="",$E35="Arla 32"),"",IFERROR(1/(1/SUMPRODUCT(MAX(($B$5:$B$1004=$B35)*($F$5:$F$1004&lt;$F35)*($E$5:$E$1004&lt;&gt;"Arla 32")*$F$5:$F$1004))),""))</f>
        <v/>
      </c>
      <c r="L35" s="16">
        <f>IF($K35="","",$F35-$K35)</f>
        <v/>
      </c>
      <c r="M35" s="17">
        <f>IF(OR($L35="",$G35="",$I35="Não"),"",IF($G35=0,"",$L35/$G35))</f>
        <v/>
      </c>
      <c r="N35" s="18">
        <f>IF(OR($L35="",$H35=""),"",IF($L35&lt;=0,"",$H35/$L35))</f>
        <v/>
      </c>
      <c r="O35" s="15">
        <f>IF($L35="","",IF($L35&gt;Listas!$H$3,"Km rodado alto: confira o km digitado",IF(AND($M35&lt;&gt;"",Listas!$H$2&lt;&gt;""),IF($M35&lt;Listas!$H$2,"Média abaixo do esperado: confira",""),"")))</f>
        <v/>
      </c>
      <c r="P35" s="15" t="n"/>
    </row>
    <row r="36">
      <c r="A36" s="14" t="n"/>
      <c r="B36" s="15" t="n"/>
      <c r="C36" s="15" t="n"/>
      <c r="D36" s="15" t="n"/>
      <c r="E36" s="15" t="n"/>
      <c r="F36" s="16" t="n"/>
      <c r="G36" s="17" t="n"/>
      <c r="H36" s="18" t="n"/>
      <c r="I36" s="15" t="n"/>
      <c r="J36" s="19">
        <f>IF(OR($G36="",$H36=""),"",IF($G36=0,"",$H36/$G36))</f>
        <v/>
      </c>
      <c r="K36" s="16">
        <f>IF(OR($B36="",$F36="",$E36="Arla 32"),"",IFERROR(1/(1/SUMPRODUCT(MAX(($B$5:$B$1004=$B36)*($F$5:$F$1004&lt;$F36)*($E$5:$E$1004&lt;&gt;"Arla 32")*$F$5:$F$1004))),""))</f>
        <v/>
      </c>
      <c r="L36" s="16">
        <f>IF($K36="","",$F36-$K36)</f>
        <v/>
      </c>
      <c r="M36" s="17">
        <f>IF(OR($L36="",$G36="",$I36="Não"),"",IF($G36=0,"",$L36/$G36))</f>
        <v/>
      </c>
      <c r="N36" s="18">
        <f>IF(OR($L36="",$H36=""),"",IF($L36&lt;=0,"",$H36/$L36))</f>
        <v/>
      </c>
      <c r="O36" s="15">
        <f>IF($L36="","",IF($L36&gt;Listas!$H$3,"Km rodado alto: confira o km digitado",IF(AND($M36&lt;&gt;"",Listas!$H$2&lt;&gt;""),IF($M36&lt;Listas!$H$2,"Média abaixo do esperado: confira",""),"")))</f>
        <v/>
      </c>
      <c r="P36" s="15" t="n"/>
    </row>
    <row r="37">
      <c r="A37" s="14" t="n"/>
      <c r="B37" s="15" t="n"/>
      <c r="C37" s="15" t="n"/>
      <c r="D37" s="15" t="n"/>
      <c r="E37" s="15" t="n"/>
      <c r="F37" s="16" t="n"/>
      <c r="G37" s="17" t="n"/>
      <c r="H37" s="18" t="n"/>
      <c r="I37" s="15" t="n"/>
      <c r="J37" s="19">
        <f>IF(OR($G37="",$H37=""),"",IF($G37=0,"",$H37/$G37))</f>
        <v/>
      </c>
      <c r="K37" s="16">
        <f>IF(OR($B37="",$F37="",$E37="Arla 32"),"",IFERROR(1/(1/SUMPRODUCT(MAX(($B$5:$B$1004=$B37)*($F$5:$F$1004&lt;$F37)*($E$5:$E$1004&lt;&gt;"Arla 32")*$F$5:$F$1004))),""))</f>
        <v/>
      </c>
      <c r="L37" s="16">
        <f>IF($K37="","",$F37-$K37)</f>
        <v/>
      </c>
      <c r="M37" s="17">
        <f>IF(OR($L37="",$G37="",$I37="Não"),"",IF($G37=0,"",$L37/$G37))</f>
        <v/>
      </c>
      <c r="N37" s="18">
        <f>IF(OR($L37="",$H37=""),"",IF($L37&lt;=0,"",$H37/$L37))</f>
        <v/>
      </c>
      <c r="O37" s="15">
        <f>IF($L37="","",IF($L37&gt;Listas!$H$3,"Km rodado alto: confira o km digitado",IF(AND($M37&lt;&gt;"",Listas!$H$2&lt;&gt;""),IF($M37&lt;Listas!$H$2,"Média abaixo do esperado: confira",""),"")))</f>
        <v/>
      </c>
      <c r="P37" s="15" t="n"/>
    </row>
    <row r="38">
      <c r="A38" s="14" t="n"/>
      <c r="B38" s="15" t="n"/>
      <c r="C38" s="15" t="n"/>
      <c r="D38" s="15" t="n"/>
      <c r="E38" s="15" t="n"/>
      <c r="F38" s="16" t="n"/>
      <c r="G38" s="17" t="n"/>
      <c r="H38" s="18" t="n"/>
      <c r="I38" s="15" t="n"/>
      <c r="J38" s="19">
        <f>IF(OR($G38="",$H38=""),"",IF($G38=0,"",$H38/$G38))</f>
        <v/>
      </c>
      <c r="K38" s="16">
        <f>IF(OR($B38="",$F38="",$E38="Arla 32"),"",IFERROR(1/(1/SUMPRODUCT(MAX(($B$5:$B$1004=$B38)*($F$5:$F$1004&lt;$F38)*($E$5:$E$1004&lt;&gt;"Arla 32")*$F$5:$F$1004))),""))</f>
        <v/>
      </c>
      <c r="L38" s="16">
        <f>IF($K38="","",$F38-$K38)</f>
        <v/>
      </c>
      <c r="M38" s="17">
        <f>IF(OR($L38="",$G38="",$I38="Não"),"",IF($G38=0,"",$L38/$G38))</f>
        <v/>
      </c>
      <c r="N38" s="18">
        <f>IF(OR($L38="",$H38=""),"",IF($L38&lt;=0,"",$H38/$L38))</f>
        <v/>
      </c>
      <c r="O38" s="15">
        <f>IF($L38="","",IF($L38&gt;Listas!$H$3,"Km rodado alto: confira o km digitado",IF(AND($M38&lt;&gt;"",Listas!$H$2&lt;&gt;""),IF($M38&lt;Listas!$H$2,"Média abaixo do esperado: confira",""),"")))</f>
        <v/>
      </c>
      <c r="P38" s="15" t="n"/>
    </row>
    <row r="39">
      <c r="A39" s="14" t="n"/>
      <c r="B39" s="15" t="n"/>
      <c r="C39" s="15" t="n"/>
      <c r="D39" s="15" t="n"/>
      <c r="E39" s="15" t="n"/>
      <c r="F39" s="16" t="n"/>
      <c r="G39" s="17" t="n"/>
      <c r="H39" s="18" t="n"/>
      <c r="I39" s="15" t="n"/>
      <c r="J39" s="19">
        <f>IF(OR($G39="",$H39=""),"",IF($G39=0,"",$H39/$G39))</f>
        <v/>
      </c>
      <c r="K39" s="16">
        <f>IF(OR($B39="",$F39="",$E39="Arla 32"),"",IFERROR(1/(1/SUMPRODUCT(MAX(($B$5:$B$1004=$B39)*($F$5:$F$1004&lt;$F39)*($E$5:$E$1004&lt;&gt;"Arla 32")*$F$5:$F$1004))),""))</f>
        <v/>
      </c>
      <c r="L39" s="16">
        <f>IF($K39="","",$F39-$K39)</f>
        <v/>
      </c>
      <c r="M39" s="17">
        <f>IF(OR($L39="",$G39="",$I39="Não"),"",IF($G39=0,"",$L39/$G39))</f>
        <v/>
      </c>
      <c r="N39" s="18">
        <f>IF(OR($L39="",$H39=""),"",IF($L39&lt;=0,"",$H39/$L39))</f>
        <v/>
      </c>
      <c r="O39" s="15">
        <f>IF($L39="","",IF($L39&gt;Listas!$H$3,"Km rodado alto: confira o km digitado",IF(AND($M39&lt;&gt;"",Listas!$H$2&lt;&gt;""),IF($M39&lt;Listas!$H$2,"Média abaixo do esperado: confira",""),"")))</f>
        <v/>
      </c>
      <c r="P39" s="15" t="n"/>
    </row>
    <row r="40">
      <c r="A40" s="14" t="n"/>
      <c r="B40" s="15" t="n"/>
      <c r="C40" s="15" t="n"/>
      <c r="D40" s="15" t="n"/>
      <c r="E40" s="15" t="n"/>
      <c r="F40" s="16" t="n"/>
      <c r="G40" s="17" t="n"/>
      <c r="H40" s="18" t="n"/>
      <c r="I40" s="15" t="n"/>
      <c r="J40" s="19">
        <f>IF(OR($G40="",$H40=""),"",IF($G40=0,"",$H40/$G40))</f>
        <v/>
      </c>
      <c r="K40" s="16">
        <f>IF(OR($B40="",$F40="",$E40="Arla 32"),"",IFERROR(1/(1/SUMPRODUCT(MAX(($B$5:$B$1004=$B40)*($F$5:$F$1004&lt;$F40)*($E$5:$E$1004&lt;&gt;"Arla 32")*$F$5:$F$1004))),""))</f>
        <v/>
      </c>
      <c r="L40" s="16">
        <f>IF($K40="","",$F40-$K40)</f>
        <v/>
      </c>
      <c r="M40" s="17">
        <f>IF(OR($L40="",$G40="",$I40="Não"),"",IF($G40=0,"",$L40/$G40))</f>
        <v/>
      </c>
      <c r="N40" s="18">
        <f>IF(OR($L40="",$H40=""),"",IF($L40&lt;=0,"",$H40/$L40))</f>
        <v/>
      </c>
      <c r="O40" s="15">
        <f>IF($L40="","",IF($L40&gt;Listas!$H$3,"Km rodado alto: confira o km digitado",IF(AND($M40&lt;&gt;"",Listas!$H$2&lt;&gt;""),IF($M40&lt;Listas!$H$2,"Média abaixo do esperado: confira",""),"")))</f>
        <v/>
      </c>
      <c r="P40" s="15" t="n"/>
    </row>
    <row r="41">
      <c r="A41" s="14" t="n"/>
      <c r="B41" s="15" t="n"/>
      <c r="C41" s="15" t="n"/>
      <c r="D41" s="15" t="n"/>
      <c r="E41" s="15" t="n"/>
      <c r="F41" s="16" t="n"/>
      <c r="G41" s="17" t="n"/>
      <c r="H41" s="18" t="n"/>
      <c r="I41" s="15" t="n"/>
      <c r="J41" s="19">
        <f>IF(OR($G41="",$H41=""),"",IF($G41=0,"",$H41/$G41))</f>
        <v/>
      </c>
      <c r="K41" s="16">
        <f>IF(OR($B41="",$F41="",$E41="Arla 32"),"",IFERROR(1/(1/SUMPRODUCT(MAX(($B$5:$B$1004=$B41)*($F$5:$F$1004&lt;$F41)*($E$5:$E$1004&lt;&gt;"Arla 32")*$F$5:$F$1004))),""))</f>
        <v/>
      </c>
      <c r="L41" s="16">
        <f>IF($K41="","",$F41-$K41)</f>
        <v/>
      </c>
      <c r="M41" s="17">
        <f>IF(OR($L41="",$G41="",$I41="Não"),"",IF($G41=0,"",$L41/$G41))</f>
        <v/>
      </c>
      <c r="N41" s="18">
        <f>IF(OR($L41="",$H41=""),"",IF($L41&lt;=0,"",$H41/$L41))</f>
        <v/>
      </c>
      <c r="O41" s="15">
        <f>IF($L41="","",IF($L41&gt;Listas!$H$3,"Km rodado alto: confira o km digitado",IF(AND($M41&lt;&gt;"",Listas!$H$2&lt;&gt;""),IF($M41&lt;Listas!$H$2,"Média abaixo do esperado: confira",""),"")))</f>
        <v/>
      </c>
      <c r="P41" s="15" t="n"/>
    </row>
    <row r="42">
      <c r="A42" s="14" t="n"/>
      <c r="B42" s="15" t="n"/>
      <c r="C42" s="15" t="n"/>
      <c r="D42" s="15" t="n"/>
      <c r="E42" s="15" t="n"/>
      <c r="F42" s="16" t="n"/>
      <c r="G42" s="17" t="n"/>
      <c r="H42" s="18" t="n"/>
      <c r="I42" s="15" t="n"/>
      <c r="J42" s="19">
        <f>IF(OR($G42="",$H42=""),"",IF($G42=0,"",$H42/$G42))</f>
        <v/>
      </c>
      <c r="K42" s="16">
        <f>IF(OR($B42="",$F42="",$E42="Arla 32"),"",IFERROR(1/(1/SUMPRODUCT(MAX(($B$5:$B$1004=$B42)*($F$5:$F$1004&lt;$F42)*($E$5:$E$1004&lt;&gt;"Arla 32")*$F$5:$F$1004))),""))</f>
        <v/>
      </c>
      <c r="L42" s="16">
        <f>IF($K42="","",$F42-$K42)</f>
        <v/>
      </c>
      <c r="M42" s="17">
        <f>IF(OR($L42="",$G42="",$I42="Não"),"",IF($G42=0,"",$L42/$G42))</f>
        <v/>
      </c>
      <c r="N42" s="18">
        <f>IF(OR($L42="",$H42=""),"",IF($L42&lt;=0,"",$H42/$L42))</f>
        <v/>
      </c>
      <c r="O42" s="15">
        <f>IF($L42="","",IF($L42&gt;Listas!$H$3,"Km rodado alto: confira o km digitado",IF(AND($M42&lt;&gt;"",Listas!$H$2&lt;&gt;""),IF($M42&lt;Listas!$H$2,"Média abaixo do esperado: confira",""),"")))</f>
        <v/>
      </c>
      <c r="P42" s="15" t="n"/>
    </row>
    <row r="43">
      <c r="A43" s="14" t="n"/>
      <c r="B43" s="15" t="n"/>
      <c r="C43" s="15" t="n"/>
      <c r="D43" s="15" t="n"/>
      <c r="E43" s="15" t="n"/>
      <c r="F43" s="16" t="n"/>
      <c r="G43" s="17" t="n"/>
      <c r="H43" s="18" t="n"/>
      <c r="I43" s="15" t="n"/>
      <c r="J43" s="19">
        <f>IF(OR($G43="",$H43=""),"",IF($G43=0,"",$H43/$G43))</f>
        <v/>
      </c>
      <c r="K43" s="16">
        <f>IF(OR($B43="",$F43="",$E43="Arla 32"),"",IFERROR(1/(1/SUMPRODUCT(MAX(($B$5:$B$1004=$B43)*($F$5:$F$1004&lt;$F43)*($E$5:$E$1004&lt;&gt;"Arla 32")*$F$5:$F$1004))),""))</f>
        <v/>
      </c>
      <c r="L43" s="16">
        <f>IF($K43="","",$F43-$K43)</f>
        <v/>
      </c>
      <c r="M43" s="17">
        <f>IF(OR($L43="",$G43="",$I43="Não"),"",IF($G43=0,"",$L43/$G43))</f>
        <v/>
      </c>
      <c r="N43" s="18">
        <f>IF(OR($L43="",$H43=""),"",IF($L43&lt;=0,"",$H43/$L43))</f>
        <v/>
      </c>
      <c r="O43" s="15">
        <f>IF($L43="","",IF($L43&gt;Listas!$H$3,"Km rodado alto: confira o km digitado",IF(AND($M43&lt;&gt;"",Listas!$H$2&lt;&gt;""),IF($M43&lt;Listas!$H$2,"Média abaixo do esperado: confira",""),"")))</f>
        <v/>
      </c>
      <c r="P43" s="15" t="n"/>
    </row>
    <row r="44">
      <c r="A44" s="14" t="n"/>
      <c r="B44" s="15" t="n"/>
      <c r="C44" s="15" t="n"/>
      <c r="D44" s="15" t="n"/>
      <c r="E44" s="15" t="n"/>
      <c r="F44" s="16" t="n"/>
      <c r="G44" s="17" t="n"/>
      <c r="H44" s="18" t="n"/>
      <c r="I44" s="15" t="n"/>
      <c r="J44" s="19">
        <f>IF(OR($G44="",$H44=""),"",IF($G44=0,"",$H44/$G44))</f>
        <v/>
      </c>
      <c r="K44" s="16">
        <f>IF(OR($B44="",$F44="",$E44="Arla 32"),"",IFERROR(1/(1/SUMPRODUCT(MAX(($B$5:$B$1004=$B44)*($F$5:$F$1004&lt;$F44)*($E$5:$E$1004&lt;&gt;"Arla 32")*$F$5:$F$1004))),""))</f>
        <v/>
      </c>
      <c r="L44" s="16">
        <f>IF($K44="","",$F44-$K44)</f>
        <v/>
      </c>
      <c r="M44" s="17">
        <f>IF(OR($L44="",$G44="",$I44="Não"),"",IF($G44=0,"",$L44/$G44))</f>
        <v/>
      </c>
      <c r="N44" s="18">
        <f>IF(OR($L44="",$H44=""),"",IF($L44&lt;=0,"",$H44/$L44))</f>
        <v/>
      </c>
      <c r="O44" s="15">
        <f>IF($L44="","",IF($L44&gt;Listas!$H$3,"Km rodado alto: confira o km digitado",IF(AND($M44&lt;&gt;"",Listas!$H$2&lt;&gt;""),IF($M44&lt;Listas!$H$2,"Média abaixo do esperado: confira",""),"")))</f>
        <v/>
      </c>
      <c r="P44" s="15" t="n"/>
    </row>
    <row r="45">
      <c r="A45" s="14" t="n"/>
      <c r="B45" s="15" t="n"/>
      <c r="C45" s="15" t="n"/>
      <c r="D45" s="15" t="n"/>
      <c r="E45" s="15" t="n"/>
      <c r="F45" s="16" t="n"/>
      <c r="G45" s="17" t="n"/>
      <c r="H45" s="18" t="n"/>
      <c r="I45" s="15" t="n"/>
      <c r="J45" s="19">
        <f>IF(OR($G45="",$H45=""),"",IF($G45=0,"",$H45/$G45))</f>
        <v/>
      </c>
      <c r="K45" s="16">
        <f>IF(OR($B45="",$F45="",$E45="Arla 32"),"",IFERROR(1/(1/SUMPRODUCT(MAX(($B$5:$B$1004=$B45)*($F$5:$F$1004&lt;$F45)*($E$5:$E$1004&lt;&gt;"Arla 32")*$F$5:$F$1004))),""))</f>
        <v/>
      </c>
      <c r="L45" s="16">
        <f>IF($K45="","",$F45-$K45)</f>
        <v/>
      </c>
      <c r="M45" s="17">
        <f>IF(OR($L45="",$G45="",$I45="Não"),"",IF($G45=0,"",$L45/$G45))</f>
        <v/>
      </c>
      <c r="N45" s="18">
        <f>IF(OR($L45="",$H45=""),"",IF($L45&lt;=0,"",$H45/$L45))</f>
        <v/>
      </c>
      <c r="O45" s="15">
        <f>IF($L45="","",IF($L45&gt;Listas!$H$3,"Km rodado alto: confira o km digitado",IF(AND($M45&lt;&gt;"",Listas!$H$2&lt;&gt;""),IF($M45&lt;Listas!$H$2,"Média abaixo do esperado: confira",""),"")))</f>
        <v/>
      </c>
      <c r="P45" s="15" t="n"/>
    </row>
    <row r="46">
      <c r="A46" s="14" t="n"/>
      <c r="B46" s="15" t="n"/>
      <c r="C46" s="15" t="n"/>
      <c r="D46" s="15" t="n"/>
      <c r="E46" s="15" t="n"/>
      <c r="F46" s="16" t="n"/>
      <c r="G46" s="17" t="n"/>
      <c r="H46" s="18" t="n"/>
      <c r="I46" s="15" t="n"/>
      <c r="J46" s="19">
        <f>IF(OR($G46="",$H46=""),"",IF($G46=0,"",$H46/$G46))</f>
        <v/>
      </c>
      <c r="K46" s="16">
        <f>IF(OR($B46="",$F46="",$E46="Arla 32"),"",IFERROR(1/(1/SUMPRODUCT(MAX(($B$5:$B$1004=$B46)*($F$5:$F$1004&lt;$F46)*($E$5:$E$1004&lt;&gt;"Arla 32")*$F$5:$F$1004))),""))</f>
        <v/>
      </c>
      <c r="L46" s="16">
        <f>IF($K46="","",$F46-$K46)</f>
        <v/>
      </c>
      <c r="M46" s="17">
        <f>IF(OR($L46="",$G46="",$I46="Não"),"",IF($G46=0,"",$L46/$G46))</f>
        <v/>
      </c>
      <c r="N46" s="18">
        <f>IF(OR($L46="",$H46=""),"",IF($L46&lt;=0,"",$H46/$L46))</f>
        <v/>
      </c>
      <c r="O46" s="15">
        <f>IF($L46="","",IF($L46&gt;Listas!$H$3,"Km rodado alto: confira o km digitado",IF(AND($M46&lt;&gt;"",Listas!$H$2&lt;&gt;""),IF($M46&lt;Listas!$H$2,"Média abaixo do esperado: confira",""),"")))</f>
        <v/>
      </c>
      <c r="P46" s="15" t="n"/>
    </row>
    <row r="47">
      <c r="A47" s="14" t="n"/>
      <c r="B47" s="15" t="n"/>
      <c r="C47" s="15" t="n"/>
      <c r="D47" s="15" t="n"/>
      <c r="E47" s="15" t="n"/>
      <c r="F47" s="16" t="n"/>
      <c r="G47" s="17" t="n"/>
      <c r="H47" s="18" t="n"/>
      <c r="I47" s="15" t="n"/>
      <c r="J47" s="19">
        <f>IF(OR($G47="",$H47=""),"",IF($G47=0,"",$H47/$G47))</f>
        <v/>
      </c>
      <c r="K47" s="16">
        <f>IF(OR($B47="",$F47="",$E47="Arla 32"),"",IFERROR(1/(1/SUMPRODUCT(MAX(($B$5:$B$1004=$B47)*($F$5:$F$1004&lt;$F47)*($E$5:$E$1004&lt;&gt;"Arla 32")*$F$5:$F$1004))),""))</f>
        <v/>
      </c>
      <c r="L47" s="16">
        <f>IF($K47="","",$F47-$K47)</f>
        <v/>
      </c>
      <c r="M47" s="17">
        <f>IF(OR($L47="",$G47="",$I47="Não"),"",IF($G47=0,"",$L47/$G47))</f>
        <v/>
      </c>
      <c r="N47" s="18">
        <f>IF(OR($L47="",$H47=""),"",IF($L47&lt;=0,"",$H47/$L47))</f>
        <v/>
      </c>
      <c r="O47" s="15">
        <f>IF($L47="","",IF($L47&gt;Listas!$H$3,"Km rodado alto: confira o km digitado",IF(AND($M47&lt;&gt;"",Listas!$H$2&lt;&gt;""),IF($M47&lt;Listas!$H$2,"Média abaixo do esperado: confira",""),"")))</f>
        <v/>
      </c>
      <c r="P47" s="15" t="n"/>
    </row>
    <row r="48">
      <c r="A48" s="14" t="n"/>
      <c r="B48" s="15" t="n"/>
      <c r="C48" s="15" t="n"/>
      <c r="D48" s="15" t="n"/>
      <c r="E48" s="15" t="n"/>
      <c r="F48" s="16" t="n"/>
      <c r="G48" s="17" t="n"/>
      <c r="H48" s="18" t="n"/>
      <c r="I48" s="15" t="n"/>
      <c r="J48" s="19">
        <f>IF(OR($G48="",$H48=""),"",IF($G48=0,"",$H48/$G48))</f>
        <v/>
      </c>
      <c r="K48" s="16">
        <f>IF(OR($B48="",$F48="",$E48="Arla 32"),"",IFERROR(1/(1/SUMPRODUCT(MAX(($B$5:$B$1004=$B48)*($F$5:$F$1004&lt;$F48)*($E$5:$E$1004&lt;&gt;"Arla 32")*$F$5:$F$1004))),""))</f>
        <v/>
      </c>
      <c r="L48" s="16">
        <f>IF($K48="","",$F48-$K48)</f>
        <v/>
      </c>
      <c r="M48" s="17">
        <f>IF(OR($L48="",$G48="",$I48="Não"),"",IF($G48=0,"",$L48/$G48))</f>
        <v/>
      </c>
      <c r="N48" s="18">
        <f>IF(OR($L48="",$H48=""),"",IF($L48&lt;=0,"",$H48/$L48))</f>
        <v/>
      </c>
      <c r="O48" s="15">
        <f>IF($L48="","",IF($L48&gt;Listas!$H$3,"Km rodado alto: confira o km digitado",IF(AND($M48&lt;&gt;"",Listas!$H$2&lt;&gt;""),IF($M48&lt;Listas!$H$2,"Média abaixo do esperado: confira",""),"")))</f>
        <v/>
      </c>
      <c r="P48" s="15" t="n"/>
    </row>
    <row r="49">
      <c r="A49" s="14" t="n"/>
      <c r="B49" s="15" t="n"/>
      <c r="C49" s="15" t="n"/>
      <c r="D49" s="15" t="n"/>
      <c r="E49" s="15" t="n"/>
      <c r="F49" s="16" t="n"/>
      <c r="G49" s="17" t="n"/>
      <c r="H49" s="18" t="n"/>
      <c r="I49" s="15" t="n"/>
      <c r="J49" s="19">
        <f>IF(OR($G49="",$H49=""),"",IF($G49=0,"",$H49/$G49))</f>
        <v/>
      </c>
      <c r="K49" s="16">
        <f>IF(OR($B49="",$F49="",$E49="Arla 32"),"",IFERROR(1/(1/SUMPRODUCT(MAX(($B$5:$B$1004=$B49)*($F$5:$F$1004&lt;$F49)*($E$5:$E$1004&lt;&gt;"Arla 32")*$F$5:$F$1004))),""))</f>
        <v/>
      </c>
      <c r="L49" s="16">
        <f>IF($K49="","",$F49-$K49)</f>
        <v/>
      </c>
      <c r="M49" s="17">
        <f>IF(OR($L49="",$G49="",$I49="Não"),"",IF($G49=0,"",$L49/$G49))</f>
        <v/>
      </c>
      <c r="N49" s="18">
        <f>IF(OR($L49="",$H49=""),"",IF($L49&lt;=0,"",$H49/$L49))</f>
        <v/>
      </c>
      <c r="O49" s="15">
        <f>IF($L49="","",IF($L49&gt;Listas!$H$3,"Km rodado alto: confira o km digitado",IF(AND($M49&lt;&gt;"",Listas!$H$2&lt;&gt;""),IF($M49&lt;Listas!$H$2,"Média abaixo do esperado: confira",""),"")))</f>
        <v/>
      </c>
      <c r="P49" s="15" t="n"/>
    </row>
    <row r="50">
      <c r="A50" s="14" t="n"/>
      <c r="B50" s="15" t="n"/>
      <c r="C50" s="15" t="n"/>
      <c r="D50" s="15" t="n"/>
      <c r="E50" s="15" t="n"/>
      <c r="F50" s="16" t="n"/>
      <c r="G50" s="17" t="n"/>
      <c r="H50" s="18" t="n"/>
      <c r="I50" s="15" t="n"/>
      <c r="J50" s="19">
        <f>IF(OR($G50="",$H50=""),"",IF($G50=0,"",$H50/$G50))</f>
        <v/>
      </c>
      <c r="K50" s="16">
        <f>IF(OR($B50="",$F50="",$E50="Arla 32"),"",IFERROR(1/(1/SUMPRODUCT(MAX(($B$5:$B$1004=$B50)*($F$5:$F$1004&lt;$F50)*($E$5:$E$1004&lt;&gt;"Arla 32")*$F$5:$F$1004))),""))</f>
        <v/>
      </c>
      <c r="L50" s="16">
        <f>IF($K50="","",$F50-$K50)</f>
        <v/>
      </c>
      <c r="M50" s="17">
        <f>IF(OR($L50="",$G50="",$I50="Não"),"",IF($G50=0,"",$L50/$G50))</f>
        <v/>
      </c>
      <c r="N50" s="18">
        <f>IF(OR($L50="",$H50=""),"",IF($L50&lt;=0,"",$H50/$L50))</f>
        <v/>
      </c>
      <c r="O50" s="15">
        <f>IF($L50="","",IF($L50&gt;Listas!$H$3,"Km rodado alto: confira o km digitado",IF(AND($M50&lt;&gt;"",Listas!$H$2&lt;&gt;""),IF($M50&lt;Listas!$H$2,"Média abaixo do esperado: confira",""),"")))</f>
        <v/>
      </c>
      <c r="P50" s="15" t="n"/>
    </row>
    <row r="51">
      <c r="A51" s="14" t="n"/>
      <c r="B51" s="15" t="n"/>
      <c r="C51" s="15" t="n"/>
      <c r="D51" s="15" t="n"/>
      <c r="E51" s="15" t="n"/>
      <c r="F51" s="16" t="n"/>
      <c r="G51" s="17" t="n"/>
      <c r="H51" s="18" t="n"/>
      <c r="I51" s="15" t="n"/>
      <c r="J51" s="19">
        <f>IF(OR($G51="",$H51=""),"",IF($G51=0,"",$H51/$G51))</f>
        <v/>
      </c>
      <c r="K51" s="16">
        <f>IF(OR($B51="",$F51="",$E51="Arla 32"),"",IFERROR(1/(1/SUMPRODUCT(MAX(($B$5:$B$1004=$B51)*($F$5:$F$1004&lt;$F51)*($E$5:$E$1004&lt;&gt;"Arla 32")*$F$5:$F$1004))),""))</f>
        <v/>
      </c>
      <c r="L51" s="16">
        <f>IF($K51="","",$F51-$K51)</f>
        <v/>
      </c>
      <c r="M51" s="17">
        <f>IF(OR($L51="",$G51="",$I51="Não"),"",IF($G51=0,"",$L51/$G51))</f>
        <v/>
      </c>
      <c r="N51" s="18">
        <f>IF(OR($L51="",$H51=""),"",IF($L51&lt;=0,"",$H51/$L51))</f>
        <v/>
      </c>
      <c r="O51" s="15">
        <f>IF($L51="","",IF($L51&gt;Listas!$H$3,"Km rodado alto: confira o km digitado",IF(AND($M51&lt;&gt;"",Listas!$H$2&lt;&gt;""),IF($M51&lt;Listas!$H$2,"Média abaixo do esperado: confira",""),"")))</f>
        <v/>
      </c>
      <c r="P51" s="15" t="n"/>
    </row>
    <row r="52">
      <c r="A52" s="14" t="n"/>
      <c r="B52" s="15" t="n"/>
      <c r="C52" s="15" t="n"/>
      <c r="D52" s="15" t="n"/>
      <c r="E52" s="15" t="n"/>
      <c r="F52" s="16" t="n"/>
      <c r="G52" s="17" t="n"/>
      <c r="H52" s="18" t="n"/>
      <c r="I52" s="15" t="n"/>
      <c r="J52" s="19">
        <f>IF(OR($G52="",$H52=""),"",IF($G52=0,"",$H52/$G52))</f>
        <v/>
      </c>
      <c r="K52" s="16">
        <f>IF(OR($B52="",$F52="",$E52="Arla 32"),"",IFERROR(1/(1/SUMPRODUCT(MAX(($B$5:$B$1004=$B52)*($F$5:$F$1004&lt;$F52)*($E$5:$E$1004&lt;&gt;"Arla 32")*$F$5:$F$1004))),""))</f>
        <v/>
      </c>
      <c r="L52" s="16">
        <f>IF($K52="","",$F52-$K52)</f>
        <v/>
      </c>
      <c r="M52" s="17">
        <f>IF(OR($L52="",$G52="",$I52="Não"),"",IF($G52=0,"",$L52/$G52))</f>
        <v/>
      </c>
      <c r="N52" s="18">
        <f>IF(OR($L52="",$H52=""),"",IF($L52&lt;=0,"",$H52/$L52))</f>
        <v/>
      </c>
      <c r="O52" s="15">
        <f>IF($L52="","",IF($L52&gt;Listas!$H$3,"Km rodado alto: confira o km digitado",IF(AND($M52&lt;&gt;"",Listas!$H$2&lt;&gt;""),IF($M52&lt;Listas!$H$2,"Média abaixo do esperado: confira",""),"")))</f>
        <v/>
      </c>
      <c r="P52" s="15" t="n"/>
    </row>
    <row r="53">
      <c r="A53" s="14" t="n"/>
      <c r="B53" s="15" t="n"/>
      <c r="C53" s="15" t="n"/>
      <c r="D53" s="15" t="n"/>
      <c r="E53" s="15" t="n"/>
      <c r="F53" s="16" t="n"/>
      <c r="G53" s="17" t="n"/>
      <c r="H53" s="18" t="n"/>
      <c r="I53" s="15" t="n"/>
      <c r="J53" s="19">
        <f>IF(OR($G53="",$H53=""),"",IF($G53=0,"",$H53/$G53))</f>
        <v/>
      </c>
      <c r="K53" s="16">
        <f>IF(OR($B53="",$F53="",$E53="Arla 32"),"",IFERROR(1/(1/SUMPRODUCT(MAX(($B$5:$B$1004=$B53)*($F$5:$F$1004&lt;$F53)*($E$5:$E$1004&lt;&gt;"Arla 32")*$F$5:$F$1004))),""))</f>
        <v/>
      </c>
      <c r="L53" s="16">
        <f>IF($K53="","",$F53-$K53)</f>
        <v/>
      </c>
      <c r="M53" s="17">
        <f>IF(OR($L53="",$G53="",$I53="Não"),"",IF($G53=0,"",$L53/$G53))</f>
        <v/>
      </c>
      <c r="N53" s="18">
        <f>IF(OR($L53="",$H53=""),"",IF($L53&lt;=0,"",$H53/$L53))</f>
        <v/>
      </c>
      <c r="O53" s="15">
        <f>IF($L53="","",IF($L53&gt;Listas!$H$3,"Km rodado alto: confira o km digitado",IF(AND($M53&lt;&gt;"",Listas!$H$2&lt;&gt;""),IF($M53&lt;Listas!$H$2,"Média abaixo do esperado: confira",""),"")))</f>
        <v/>
      </c>
      <c r="P53" s="15" t="n"/>
    </row>
    <row r="54">
      <c r="A54" s="14" t="n"/>
      <c r="B54" s="15" t="n"/>
      <c r="C54" s="15" t="n"/>
      <c r="D54" s="15" t="n"/>
      <c r="E54" s="15" t="n"/>
      <c r="F54" s="16" t="n"/>
      <c r="G54" s="17" t="n"/>
      <c r="H54" s="18" t="n"/>
      <c r="I54" s="15" t="n"/>
      <c r="J54" s="19">
        <f>IF(OR($G54="",$H54=""),"",IF($G54=0,"",$H54/$G54))</f>
        <v/>
      </c>
      <c r="K54" s="16">
        <f>IF(OR($B54="",$F54="",$E54="Arla 32"),"",IFERROR(1/(1/SUMPRODUCT(MAX(($B$5:$B$1004=$B54)*($F$5:$F$1004&lt;$F54)*($E$5:$E$1004&lt;&gt;"Arla 32")*$F$5:$F$1004))),""))</f>
        <v/>
      </c>
      <c r="L54" s="16">
        <f>IF($K54="","",$F54-$K54)</f>
        <v/>
      </c>
      <c r="M54" s="17">
        <f>IF(OR($L54="",$G54="",$I54="Não"),"",IF($G54=0,"",$L54/$G54))</f>
        <v/>
      </c>
      <c r="N54" s="18">
        <f>IF(OR($L54="",$H54=""),"",IF($L54&lt;=0,"",$H54/$L54))</f>
        <v/>
      </c>
      <c r="O54" s="15">
        <f>IF($L54="","",IF($L54&gt;Listas!$H$3,"Km rodado alto: confira o km digitado",IF(AND($M54&lt;&gt;"",Listas!$H$2&lt;&gt;""),IF($M54&lt;Listas!$H$2,"Média abaixo do esperado: confira",""),"")))</f>
        <v/>
      </c>
      <c r="P54" s="15" t="n"/>
    </row>
    <row r="55">
      <c r="A55" s="14" t="n"/>
      <c r="B55" s="15" t="n"/>
      <c r="C55" s="15" t="n"/>
      <c r="D55" s="15" t="n"/>
      <c r="E55" s="15" t="n"/>
      <c r="F55" s="16" t="n"/>
      <c r="G55" s="17" t="n"/>
      <c r="H55" s="18" t="n"/>
      <c r="I55" s="15" t="n"/>
      <c r="J55" s="19">
        <f>IF(OR($G55="",$H55=""),"",IF($G55=0,"",$H55/$G55))</f>
        <v/>
      </c>
      <c r="K55" s="16">
        <f>IF(OR($B55="",$F55="",$E55="Arla 32"),"",IFERROR(1/(1/SUMPRODUCT(MAX(($B$5:$B$1004=$B55)*($F$5:$F$1004&lt;$F55)*($E$5:$E$1004&lt;&gt;"Arla 32")*$F$5:$F$1004))),""))</f>
        <v/>
      </c>
      <c r="L55" s="16">
        <f>IF($K55="","",$F55-$K55)</f>
        <v/>
      </c>
      <c r="M55" s="17">
        <f>IF(OR($L55="",$G55="",$I55="Não"),"",IF($G55=0,"",$L55/$G55))</f>
        <v/>
      </c>
      <c r="N55" s="18">
        <f>IF(OR($L55="",$H55=""),"",IF($L55&lt;=0,"",$H55/$L55))</f>
        <v/>
      </c>
      <c r="O55" s="15">
        <f>IF($L55="","",IF($L55&gt;Listas!$H$3,"Km rodado alto: confira o km digitado",IF(AND($M55&lt;&gt;"",Listas!$H$2&lt;&gt;""),IF($M55&lt;Listas!$H$2,"Média abaixo do esperado: confira",""),"")))</f>
        <v/>
      </c>
      <c r="P55" s="15" t="n"/>
    </row>
    <row r="56">
      <c r="A56" s="14" t="n"/>
      <c r="B56" s="15" t="n"/>
      <c r="C56" s="15" t="n"/>
      <c r="D56" s="15" t="n"/>
      <c r="E56" s="15" t="n"/>
      <c r="F56" s="16" t="n"/>
      <c r="G56" s="17" t="n"/>
      <c r="H56" s="18" t="n"/>
      <c r="I56" s="15" t="n"/>
      <c r="J56" s="19">
        <f>IF(OR($G56="",$H56=""),"",IF($G56=0,"",$H56/$G56))</f>
        <v/>
      </c>
      <c r="K56" s="16">
        <f>IF(OR($B56="",$F56="",$E56="Arla 32"),"",IFERROR(1/(1/SUMPRODUCT(MAX(($B$5:$B$1004=$B56)*($F$5:$F$1004&lt;$F56)*($E$5:$E$1004&lt;&gt;"Arla 32")*$F$5:$F$1004))),""))</f>
        <v/>
      </c>
      <c r="L56" s="16">
        <f>IF($K56="","",$F56-$K56)</f>
        <v/>
      </c>
      <c r="M56" s="17">
        <f>IF(OR($L56="",$G56="",$I56="Não"),"",IF($G56=0,"",$L56/$G56))</f>
        <v/>
      </c>
      <c r="N56" s="18">
        <f>IF(OR($L56="",$H56=""),"",IF($L56&lt;=0,"",$H56/$L56))</f>
        <v/>
      </c>
      <c r="O56" s="15">
        <f>IF($L56="","",IF($L56&gt;Listas!$H$3,"Km rodado alto: confira o km digitado",IF(AND($M56&lt;&gt;"",Listas!$H$2&lt;&gt;""),IF($M56&lt;Listas!$H$2,"Média abaixo do esperado: confira",""),"")))</f>
        <v/>
      </c>
      <c r="P56" s="15" t="n"/>
    </row>
    <row r="57">
      <c r="A57" s="14" t="n"/>
      <c r="B57" s="15" t="n"/>
      <c r="C57" s="15" t="n"/>
      <c r="D57" s="15" t="n"/>
      <c r="E57" s="15" t="n"/>
      <c r="F57" s="16" t="n"/>
      <c r="G57" s="17" t="n"/>
      <c r="H57" s="18" t="n"/>
      <c r="I57" s="15" t="n"/>
      <c r="J57" s="19">
        <f>IF(OR($G57="",$H57=""),"",IF($G57=0,"",$H57/$G57))</f>
        <v/>
      </c>
      <c r="K57" s="16">
        <f>IF(OR($B57="",$F57="",$E57="Arla 32"),"",IFERROR(1/(1/SUMPRODUCT(MAX(($B$5:$B$1004=$B57)*($F$5:$F$1004&lt;$F57)*($E$5:$E$1004&lt;&gt;"Arla 32")*$F$5:$F$1004))),""))</f>
        <v/>
      </c>
      <c r="L57" s="16">
        <f>IF($K57="","",$F57-$K57)</f>
        <v/>
      </c>
      <c r="M57" s="17">
        <f>IF(OR($L57="",$G57="",$I57="Não"),"",IF($G57=0,"",$L57/$G57))</f>
        <v/>
      </c>
      <c r="N57" s="18">
        <f>IF(OR($L57="",$H57=""),"",IF($L57&lt;=0,"",$H57/$L57))</f>
        <v/>
      </c>
      <c r="O57" s="15">
        <f>IF($L57="","",IF($L57&gt;Listas!$H$3,"Km rodado alto: confira o km digitado",IF(AND($M57&lt;&gt;"",Listas!$H$2&lt;&gt;""),IF($M57&lt;Listas!$H$2,"Média abaixo do esperado: confira",""),"")))</f>
        <v/>
      </c>
      <c r="P57" s="15" t="n"/>
    </row>
    <row r="58">
      <c r="A58" s="14" t="n"/>
      <c r="B58" s="15" t="n"/>
      <c r="C58" s="15" t="n"/>
      <c r="D58" s="15" t="n"/>
      <c r="E58" s="15" t="n"/>
      <c r="F58" s="16" t="n"/>
      <c r="G58" s="17" t="n"/>
      <c r="H58" s="18" t="n"/>
      <c r="I58" s="15" t="n"/>
      <c r="J58" s="19">
        <f>IF(OR($G58="",$H58=""),"",IF($G58=0,"",$H58/$G58))</f>
        <v/>
      </c>
      <c r="K58" s="16">
        <f>IF(OR($B58="",$F58="",$E58="Arla 32"),"",IFERROR(1/(1/SUMPRODUCT(MAX(($B$5:$B$1004=$B58)*($F$5:$F$1004&lt;$F58)*($E$5:$E$1004&lt;&gt;"Arla 32")*$F$5:$F$1004))),""))</f>
        <v/>
      </c>
      <c r="L58" s="16">
        <f>IF($K58="","",$F58-$K58)</f>
        <v/>
      </c>
      <c r="M58" s="17">
        <f>IF(OR($L58="",$G58="",$I58="Não"),"",IF($G58=0,"",$L58/$G58))</f>
        <v/>
      </c>
      <c r="N58" s="18">
        <f>IF(OR($L58="",$H58=""),"",IF($L58&lt;=0,"",$H58/$L58))</f>
        <v/>
      </c>
      <c r="O58" s="15">
        <f>IF($L58="","",IF($L58&gt;Listas!$H$3,"Km rodado alto: confira o km digitado",IF(AND($M58&lt;&gt;"",Listas!$H$2&lt;&gt;""),IF($M58&lt;Listas!$H$2,"Média abaixo do esperado: confira",""),"")))</f>
        <v/>
      </c>
      <c r="P58" s="15" t="n"/>
    </row>
    <row r="59">
      <c r="A59" s="14" t="n"/>
      <c r="B59" s="15" t="n"/>
      <c r="C59" s="15" t="n"/>
      <c r="D59" s="15" t="n"/>
      <c r="E59" s="15" t="n"/>
      <c r="F59" s="16" t="n"/>
      <c r="G59" s="17" t="n"/>
      <c r="H59" s="18" t="n"/>
      <c r="I59" s="15" t="n"/>
      <c r="J59" s="19">
        <f>IF(OR($G59="",$H59=""),"",IF($G59=0,"",$H59/$G59))</f>
        <v/>
      </c>
      <c r="K59" s="16">
        <f>IF(OR($B59="",$F59="",$E59="Arla 32"),"",IFERROR(1/(1/SUMPRODUCT(MAX(($B$5:$B$1004=$B59)*($F$5:$F$1004&lt;$F59)*($E$5:$E$1004&lt;&gt;"Arla 32")*$F$5:$F$1004))),""))</f>
        <v/>
      </c>
      <c r="L59" s="16">
        <f>IF($K59="","",$F59-$K59)</f>
        <v/>
      </c>
      <c r="M59" s="17">
        <f>IF(OR($L59="",$G59="",$I59="Não"),"",IF($G59=0,"",$L59/$G59))</f>
        <v/>
      </c>
      <c r="N59" s="18">
        <f>IF(OR($L59="",$H59=""),"",IF($L59&lt;=0,"",$H59/$L59))</f>
        <v/>
      </c>
      <c r="O59" s="15">
        <f>IF($L59="","",IF($L59&gt;Listas!$H$3,"Km rodado alto: confira o km digitado",IF(AND($M59&lt;&gt;"",Listas!$H$2&lt;&gt;""),IF($M59&lt;Listas!$H$2,"Média abaixo do esperado: confira",""),"")))</f>
        <v/>
      </c>
      <c r="P59" s="15" t="n"/>
    </row>
    <row r="60">
      <c r="A60" s="14" t="n"/>
      <c r="B60" s="15" t="n"/>
      <c r="C60" s="15" t="n"/>
      <c r="D60" s="15" t="n"/>
      <c r="E60" s="15" t="n"/>
      <c r="F60" s="16" t="n"/>
      <c r="G60" s="17" t="n"/>
      <c r="H60" s="18" t="n"/>
      <c r="I60" s="15" t="n"/>
      <c r="J60" s="19">
        <f>IF(OR($G60="",$H60=""),"",IF($G60=0,"",$H60/$G60))</f>
        <v/>
      </c>
      <c r="K60" s="16">
        <f>IF(OR($B60="",$F60="",$E60="Arla 32"),"",IFERROR(1/(1/SUMPRODUCT(MAX(($B$5:$B$1004=$B60)*($F$5:$F$1004&lt;$F60)*($E$5:$E$1004&lt;&gt;"Arla 32")*$F$5:$F$1004))),""))</f>
        <v/>
      </c>
      <c r="L60" s="16">
        <f>IF($K60="","",$F60-$K60)</f>
        <v/>
      </c>
      <c r="M60" s="17">
        <f>IF(OR($L60="",$G60="",$I60="Não"),"",IF($G60=0,"",$L60/$G60))</f>
        <v/>
      </c>
      <c r="N60" s="18">
        <f>IF(OR($L60="",$H60=""),"",IF($L60&lt;=0,"",$H60/$L60))</f>
        <v/>
      </c>
      <c r="O60" s="15">
        <f>IF($L60="","",IF($L60&gt;Listas!$H$3,"Km rodado alto: confira o km digitado",IF(AND($M60&lt;&gt;"",Listas!$H$2&lt;&gt;""),IF($M60&lt;Listas!$H$2,"Média abaixo do esperado: confira",""),"")))</f>
        <v/>
      </c>
      <c r="P60" s="15" t="n"/>
    </row>
    <row r="61">
      <c r="A61" s="14" t="n"/>
      <c r="B61" s="15" t="n"/>
      <c r="C61" s="15" t="n"/>
      <c r="D61" s="15" t="n"/>
      <c r="E61" s="15" t="n"/>
      <c r="F61" s="16" t="n"/>
      <c r="G61" s="17" t="n"/>
      <c r="H61" s="18" t="n"/>
      <c r="I61" s="15" t="n"/>
      <c r="J61" s="19">
        <f>IF(OR($G61="",$H61=""),"",IF($G61=0,"",$H61/$G61))</f>
        <v/>
      </c>
      <c r="K61" s="16">
        <f>IF(OR($B61="",$F61="",$E61="Arla 32"),"",IFERROR(1/(1/SUMPRODUCT(MAX(($B$5:$B$1004=$B61)*($F$5:$F$1004&lt;$F61)*($E$5:$E$1004&lt;&gt;"Arla 32")*$F$5:$F$1004))),""))</f>
        <v/>
      </c>
      <c r="L61" s="16">
        <f>IF($K61="","",$F61-$K61)</f>
        <v/>
      </c>
      <c r="M61" s="17">
        <f>IF(OR($L61="",$G61="",$I61="Não"),"",IF($G61=0,"",$L61/$G61))</f>
        <v/>
      </c>
      <c r="N61" s="18">
        <f>IF(OR($L61="",$H61=""),"",IF($L61&lt;=0,"",$H61/$L61))</f>
        <v/>
      </c>
      <c r="O61" s="15">
        <f>IF($L61="","",IF($L61&gt;Listas!$H$3,"Km rodado alto: confira o km digitado",IF(AND($M61&lt;&gt;"",Listas!$H$2&lt;&gt;""),IF($M61&lt;Listas!$H$2,"Média abaixo do esperado: confira",""),"")))</f>
        <v/>
      </c>
      <c r="P61" s="15" t="n"/>
    </row>
    <row r="62">
      <c r="A62" s="14" t="n"/>
      <c r="B62" s="15" t="n"/>
      <c r="C62" s="15" t="n"/>
      <c r="D62" s="15" t="n"/>
      <c r="E62" s="15" t="n"/>
      <c r="F62" s="16" t="n"/>
      <c r="G62" s="17" t="n"/>
      <c r="H62" s="18" t="n"/>
      <c r="I62" s="15" t="n"/>
      <c r="J62" s="19">
        <f>IF(OR($G62="",$H62=""),"",IF($G62=0,"",$H62/$G62))</f>
        <v/>
      </c>
      <c r="K62" s="16">
        <f>IF(OR($B62="",$F62="",$E62="Arla 32"),"",IFERROR(1/(1/SUMPRODUCT(MAX(($B$5:$B$1004=$B62)*($F$5:$F$1004&lt;$F62)*($E$5:$E$1004&lt;&gt;"Arla 32")*$F$5:$F$1004))),""))</f>
        <v/>
      </c>
      <c r="L62" s="16">
        <f>IF($K62="","",$F62-$K62)</f>
        <v/>
      </c>
      <c r="M62" s="17">
        <f>IF(OR($L62="",$G62="",$I62="Não"),"",IF($G62=0,"",$L62/$G62))</f>
        <v/>
      </c>
      <c r="N62" s="18">
        <f>IF(OR($L62="",$H62=""),"",IF($L62&lt;=0,"",$H62/$L62))</f>
        <v/>
      </c>
      <c r="O62" s="15">
        <f>IF($L62="","",IF($L62&gt;Listas!$H$3,"Km rodado alto: confira o km digitado",IF(AND($M62&lt;&gt;"",Listas!$H$2&lt;&gt;""),IF($M62&lt;Listas!$H$2,"Média abaixo do esperado: confira",""),"")))</f>
        <v/>
      </c>
      <c r="P62" s="15" t="n"/>
    </row>
    <row r="63">
      <c r="A63" s="14" t="n"/>
      <c r="B63" s="15" t="n"/>
      <c r="C63" s="15" t="n"/>
      <c r="D63" s="15" t="n"/>
      <c r="E63" s="15" t="n"/>
      <c r="F63" s="16" t="n"/>
      <c r="G63" s="17" t="n"/>
      <c r="H63" s="18" t="n"/>
      <c r="I63" s="15" t="n"/>
      <c r="J63" s="19">
        <f>IF(OR($G63="",$H63=""),"",IF($G63=0,"",$H63/$G63))</f>
        <v/>
      </c>
      <c r="K63" s="16">
        <f>IF(OR($B63="",$F63="",$E63="Arla 32"),"",IFERROR(1/(1/SUMPRODUCT(MAX(($B$5:$B$1004=$B63)*($F$5:$F$1004&lt;$F63)*($E$5:$E$1004&lt;&gt;"Arla 32")*$F$5:$F$1004))),""))</f>
        <v/>
      </c>
      <c r="L63" s="16">
        <f>IF($K63="","",$F63-$K63)</f>
        <v/>
      </c>
      <c r="M63" s="17">
        <f>IF(OR($L63="",$G63="",$I63="Não"),"",IF($G63=0,"",$L63/$G63))</f>
        <v/>
      </c>
      <c r="N63" s="18">
        <f>IF(OR($L63="",$H63=""),"",IF($L63&lt;=0,"",$H63/$L63))</f>
        <v/>
      </c>
      <c r="O63" s="15">
        <f>IF($L63="","",IF($L63&gt;Listas!$H$3,"Km rodado alto: confira o km digitado",IF(AND($M63&lt;&gt;"",Listas!$H$2&lt;&gt;""),IF($M63&lt;Listas!$H$2,"Média abaixo do esperado: confira",""),"")))</f>
        <v/>
      </c>
      <c r="P63" s="15" t="n"/>
    </row>
    <row r="64">
      <c r="A64" s="14" t="n"/>
      <c r="B64" s="15" t="n"/>
      <c r="C64" s="15" t="n"/>
      <c r="D64" s="15" t="n"/>
      <c r="E64" s="15" t="n"/>
      <c r="F64" s="16" t="n"/>
      <c r="G64" s="17" t="n"/>
      <c r="H64" s="18" t="n"/>
      <c r="I64" s="15" t="n"/>
      <c r="J64" s="19">
        <f>IF(OR($G64="",$H64=""),"",IF($G64=0,"",$H64/$G64))</f>
        <v/>
      </c>
      <c r="K64" s="16">
        <f>IF(OR($B64="",$F64="",$E64="Arla 32"),"",IFERROR(1/(1/SUMPRODUCT(MAX(($B$5:$B$1004=$B64)*($F$5:$F$1004&lt;$F64)*($E$5:$E$1004&lt;&gt;"Arla 32")*$F$5:$F$1004))),""))</f>
        <v/>
      </c>
      <c r="L64" s="16">
        <f>IF($K64="","",$F64-$K64)</f>
        <v/>
      </c>
      <c r="M64" s="17">
        <f>IF(OR($L64="",$G64="",$I64="Não"),"",IF($G64=0,"",$L64/$G64))</f>
        <v/>
      </c>
      <c r="N64" s="18">
        <f>IF(OR($L64="",$H64=""),"",IF($L64&lt;=0,"",$H64/$L64))</f>
        <v/>
      </c>
      <c r="O64" s="15">
        <f>IF($L64="","",IF($L64&gt;Listas!$H$3,"Km rodado alto: confira o km digitado",IF(AND($M64&lt;&gt;"",Listas!$H$2&lt;&gt;""),IF($M64&lt;Listas!$H$2,"Média abaixo do esperado: confira",""),"")))</f>
        <v/>
      </c>
      <c r="P64" s="15" t="n"/>
    </row>
    <row r="65">
      <c r="A65" s="14" t="n"/>
      <c r="B65" s="15" t="n"/>
      <c r="C65" s="15" t="n"/>
      <c r="D65" s="15" t="n"/>
      <c r="E65" s="15" t="n"/>
      <c r="F65" s="16" t="n"/>
      <c r="G65" s="17" t="n"/>
      <c r="H65" s="18" t="n"/>
      <c r="I65" s="15" t="n"/>
      <c r="J65" s="19">
        <f>IF(OR($G65="",$H65=""),"",IF($G65=0,"",$H65/$G65))</f>
        <v/>
      </c>
      <c r="K65" s="16">
        <f>IF(OR($B65="",$F65="",$E65="Arla 32"),"",IFERROR(1/(1/SUMPRODUCT(MAX(($B$5:$B$1004=$B65)*($F$5:$F$1004&lt;$F65)*($E$5:$E$1004&lt;&gt;"Arla 32")*$F$5:$F$1004))),""))</f>
        <v/>
      </c>
      <c r="L65" s="16">
        <f>IF($K65="","",$F65-$K65)</f>
        <v/>
      </c>
      <c r="M65" s="17">
        <f>IF(OR($L65="",$G65="",$I65="Não"),"",IF($G65=0,"",$L65/$G65))</f>
        <v/>
      </c>
      <c r="N65" s="18">
        <f>IF(OR($L65="",$H65=""),"",IF($L65&lt;=0,"",$H65/$L65))</f>
        <v/>
      </c>
      <c r="O65" s="15">
        <f>IF($L65="","",IF($L65&gt;Listas!$H$3,"Km rodado alto: confira o km digitado",IF(AND($M65&lt;&gt;"",Listas!$H$2&lt;&gt;""),IF($M65&lt;Listas!$H$2,"Média abaixo do esperado: confira",""),"")))</f>
        <v/>
      </c>
      <c r="P65" s="15" t="n"/>
    </row>
    <row r="66">
      <c r="A66" s="14" t="n"/>
      <c r="B66" s="15" t="n"/>
      <c r="C66" s="15" t="n"/>
      <c r="D66" s="15" t="n"/>
      <c r="E66" s="15" t="n"/>
      <c r="F66" s="16" t="n"/>
      <c r="G66" s="17" t="n"/>
      <c r="H66" s="18" t="n"/>
      <c r="I66" s="15" t="n"/>
      <c r="J66" s="19">
        <f>IF(OR($G66="",$H66=""),"",IF($G66=0,"",$H66/$G66))</f>
        <v/>
      </c>
      <c r="K66" s="16">
        <f>IF(OR($B66="",$F66="",$E66="Arla 32"),"",IFERROR(1/(1/SUMPRODUCT(MAX(($B$5:$B$1004=$B66)*($F$5:$F$1004&lt;$F66)*($E$5:$E$1004&lt;&gt;"Arla 32")*$F$5:$F$1004))),""))</f>
        <v/>
      </c>
      <c r="L66" s="16">
        <f>IF($K66="","",$F66-$K66)</f>
        <v/>
      </c>
      <c r="M66" s="17">
        <f>IF(OR($L66="",$G66="",$I66="Não"),"",IF($G66=0,"",$L66/$G66))</f>
        <v/>
      </c>
      <c r="N66" s="18">
        <f>IF(OR($L66="",$H66=""),"",IF($L66&lt;=0,"",$H66/$L66))</f>
        <v/>
      </c>
      <c r="O66" s="15">
        <f>IF($L66="","",IF($L66&gt;Listas!$H$3,"Km rodado alto: confira o km digitado",IF(AND($M66&lt;&gt;"",Listas!$H$2&lt;&gt;""),IF($M66&lt;Listas!$H$2,"Média abaixo do esperado: confira",""),"")))</f>
        <v/>
      </c>
      <c r="P66" s="15" t="n"/>
    </row>
    <row r="67">
      <c r="A67" s="14" t="n"/>
      <c r="B67" s="15" t="n"/>
      <c r="C67" s="15" t="n"/>
      <c r="D67" s="15" t="n"/>
      <c r="E67" s="15" t="n"/>
      <c r="F67" s="16" t="n"/>
      <c r="G67" s="17" t="n"/>
      <c r="H67" s="18" t="n"/>
      <c r="I67" s="15" t="n"/>
      <c r="J67" s="19">
        <f>IF(OR($G67="",$H67=""),"",IF($G67=0,"",$H67/$G67))</f>
        <v/>
      </c>
      <c r="K67" s="16">
        <f>IF(OR($B67="",$F67="",$E67="Arla 32"),"",IFERROR(1/(1/SUMPRODUCT(MAX(($B$5:$B$1004=$B67)*($F$5:$F$1004&lt;$F67)*($E$5:$E$1004&lt;&gt;"Arla 32")*$F$5:$F$1004))),""))</f>
        <v/>
      </c>
      <c r="L67" s="16">
        <f>IF($K67="","",$F67-$K67)</f>
        <v/>
      </c>
      <c r="M67" s="17">
        <f>IF(OR($L67="",$G67="",$I67="Não"),"",IF($G67=0,"",$L67/$G67))</f>
        <v/>
      </c>
      <c r="N67" s="18">
        <f>IF(OR($L67="",$H67=""),"",IF($L67&lt;=0,"",$H67/$L67))</f>
        <v/>
      </c>
      <c r="O67" s="15">
        <f>IF($L67="","",IF($L67&gt;Listas!$H$3,"Km rodado alto: confira o km digitado",IF(AND($M67&lt;&gt;"",Listas!$H$2&lt;&gt;""),IF($M67&lt;Listas!$H$2,"Média abaixo do esperado: confira",""),"")))</f>
        <v/>
      </c>
      <c r="P67" s="15" t="n"/>
    </row>
    <row r="68">
      <c r="A68" s="14" t="n"/>
      <c r="B68" s="15" t="n"/>
      <c r="C68" s="15" t="n"/>
      <c r="D68" s="15" t="n"/>
      <c r="E68" s="15" t="n"/>
      <c r="F68" s="16" t="n"/>
      <c r="G68" s="17" t="n"/>
      <c r="H68" s="18" t="n"/>
      <c r="I68" s="15" t="n"/>
      <c r="J68" s="19">
        <f>IF(OR($G68="",$H68=""),"",IF($G68=0,"",$H68/$G68))</f>
        <v/>
      </c>
      <c r="K68" s="16">
        <f>IF(OR($B68="",$F68="",$E68="Arla 32"),"",IFERROR(1/(1/SUMPRODUCT(MAX(($B$5:$B$1004=$B68)*($F$5:$F$1004&lt;$F68)*($E$5:$E$1004&lt;&gt;"Arla 32")*$F$5:$F$1004))),""))</f>
        <v/>
      </c>
      <c r="L68" s="16">
        <f>IF($K68="","",$F68-$K68)</f>
        <v/>
      </c>
      <c r="M68" s="17">
        <f>IF(OR($L68="",$G68="",$I68="Não"),"",IF($G68=0,"",$L68/$G68))</f>
        <v/>
      </c>
      <c r="N68" s="18">
        <f>IF(OR($L68="",$H68=""),"",IF($L68&lt;=0,"",$H68/$L68))</f>
        <v/>
      </c>
      <c r="O68" s="15">
        <f>IF($L68="","",IF($L68&gt;Listas!$H$3,"Km rodado alto: confira o km digitado",IF(AND($M68&lt;&gt;"",Listas!$H$2&lt;&gt;""),IF($M68&lt;Listas!$H$2,"Média abaixo do esperado: confira",""),"")))</f>
        <v/>
      </c>
      <c r="P68" s="15" t="n"/>
    </row>
    <row r="69">
      <c r="A69" s="14" t="n"/>
      <c r="B69" s="15" t="n"/>
      <c r="C69" s="15" t="n"/>
      <c r="D69" s="15" t="n"/>
      <c r="E69" s="15" t="n"/>
      <c r="F69" s="16" t="n"/>
      <c r="G69" s="17" t="n"/>
      <c r="H69" s="18" t="n"/>
      <c r="I69" s="15" t="n"/>
      <c r="J69" s="19">
        <f>IF(OR($G69="",$H69=""),"",IF($G69=0,"",$H69/$G69))</f>
        <v/>
      </c>
      <c r="K69" s="16">
        <f>IF(OR($B69="",$F69="",$E69="Arla 32"),"",IFERROR(1/(1/SUMPRODUCT(MAX(($B$5:$B$1004=$B69)*($F$5:$F$1004&lt;$F69)*($E$5:$E$1004&lt;&gt;"Arla 32")*$F$5:$F$1004))),""))</f>
        <v/>
      </c>
      <c r="L69" s="16">
        <f>IF($K69="","",$F69-$K69)</f>
        <v/>
      </c>
      <c r="M69" s="17">
        <f>IF(OR($L69="",$G69="",$I69="Não"),"",IF($G69=0,"",$L69/$G69))</f>
        <v/>
      </c>
      <c r="N69" s="18">
        <f>IF(OR($L69="",$H69=""),"",IF($L69&lt;=0,"",$H69/$L69))</f>
        <v/>
      </c>
      <c r="O69" s="15">
        <f>IF($L69="","",IF($L69&gt;Listas!$H$3,"Km rodado alto: confira o km digitado",IF(AND($M69&lt;&gt;"",Listas!$H$2&lt;&gt;""),IF($M69&lt;Listas!$H$2,"Média abaixo do esperado: confira",""),"")))</f>
        <v/>
      </c>
      <c r="P69" s="15" t="n"/>
    </row>
    <row r="70">
      <c r="A70" s="14" t="n"/>
      <c r="B70" s="15" t="n"/>
      <c r="C70" s="15" t="n"/>
      <c r="D70" s="15" t="n"/>
      <c r="E70" s="15" t="n"/>
      <c r="F70" s="16" t="n"/>
      <c r="G70" s="17" t="n"/>
      <c r="H70" s="18" t="n"/>
      <c r="I70" s="15" t="n"/>
      <c r="J70" s="19">
        <f>IF(OR($G70="",$H70=""),"",IF($G70=0,"",$H70/$G70))</f>
        <v/>
      </c>
      <c r="K70" s="16">
        <f>IF(OR($B70="",$F70="",$E70="Arla 32"),"",IFERROR(1/(1/SUMPRODUCT(MAX(($B$5:$B$1004=$B70)*($F$5:$F$1004&lt;$F70)*($E$5:$E$1004&lt;&gt;"Arla 32")*$F$5:$F$1004))),""))</f>
        <v/>
      </c>
      <c r="L70" s="16">
        <f>IF($K70="","",$F70-$K70)</f>
        <v/>
      </c>
      <c r="M70" s="17">
        <f>IF(OR($L70="",$G70="",$I70="Não"),"",IF($G70=0,"",$L70/$G70))</f>
        <v/>
      </c>
      <c r="N70" s="18">
        <f>IF(OR($L70="",$H70=""),"",IF($L70&lt;=0,"",$H70/$L70))</f>
        <v/>
      </c>
      <c r="O70" s="15">
        <f>IF($L70="","",IF($L70&gt;Listas!$H$3,"Km rodado alto: confira o km digitado",IF(AND($M70&lt;&gt;"",Listas!$H$2&lt;&gt;""),IF($M70&lt;Listas!$H$2,"Média abaixo do esperado: confira",""),"")))</f>
        <v/>
      </c>
      <c r="P70" s="15" t="n"/>
    </row>
    <row r="71">
      <c r="A71" s="14" t="n"/>
      <c r="B71" s="15" t="n"/>
      <c r="C71" s="15" t="n"/>
      <c r="D71" s="15" t="n"/>
      <c r="E71" s="15" t="n"/>
      <c r="F71" s="16" t="n"/>
      <c r="G71" s="17" t="n"/>
      <c r="H71" s="18" t="n"/>
      <c r="I71" s="15" t="n"/>
      <c r="J71" s="19">
        <f>IF(OR($G71="",$H71=""),"",IF($G71=0,"",$H71/$G71))</f>
        <v/>
      </c>
      <c r="K71" s="16">
        <f>IF(OR($B71="",$F71="",$E71="Arla 32"),"",IFERROR(1/(1/SUMPRODUCT(MAX(($B$5:$B$1004=$B71)*($F$5:$F$1004&lt;$F71)*($E$5:$E$1004&lt;&gt;"Arla 32")*$F$5:$F$1004))),""))</f>
        <v/>
      </c>
      <c r="L71" s="16">
        <f>IF($K71="","",$F71-$K71)</f>
        <v/>
      </c>
      <c r="M71" s="17">
        <f>IF(OR($L71="",$G71="",$I71="Não"),"",IF($G71=0,"",$L71/$G71))</f>
        <v/>
      </c>
      <c r="N71" s="18">
        <f>IF(OR($L71="",$H71=""),"",IF($L71&lt;=0,"",$H71/$L71))</f>
        <v/>
      </c>
      <c r="O71" s="15">
        <f>IF($L71="","",IF($L71&gt;Listas!$H$3,"Km rodado alto: confira o km digitado",IF(AND($M71&lt;&gt;"",Listas!$H$2&lt;&gt;""),IF($M71&lt;Listas!$H$2,"Média abaixo do esperado: confira",""),"")))</f>
        <v/>
      </c>
      <c r="P71" s="15" t="n"/>
    </row>
    <row r="72">
      <c r="A72" s="14" t="n"/>
      <c r="B72" s="15" t="n"/>
      <c r="C72" s="15" t="n"/>
      <c r="D72" s="15" t="n"/>
      <c r="E72" s="15" t="n"/>
      <c r="F72" s="16" t="n"/>
      <c r="G72" s="17" t="n"/>
      <c r="H72" s="18" t="n"/>
      <c r="I72" s="15" t="n"/>
      <c r="J72" s="19">
        <f>IF(OR($G72="",$H72=""),"",IF($G72=0,"",$H72/$G72))</f>
        <v/>
      </c>
      <c r="K72" s="16">
        <f>IF(OR($B72="",$F72="",$E72="Arla 32"),"",IFERROR(1/(1/SUMPRODUCT(MAX(($B$5:$B$1004=$B72)*($F$5:$F$1004&lt;$F72)*($E$5:$E$1004&lt;&gt;"Arla 32")*$F$5:$F$1004))),""))</f>
        <v/>
      </c>
      <c r="L72" s="16">
        <f>IF($K72="","",$F72-$K72)</f>
        <v/>
      </c>
      <c r="M72" s="17">
        <f>IF(OR($L72="",$G72="",$I72="Não"),"",IF($G72=0,"",$L72/$G72))</f>
        <v/>
      </c>
      <c r="N72" s="18">
        <f>IF(OR($L72="",$H72=""),"",IF($L72&lt;=0,"",$H72/$L72))</f>
        <v/>
      </c>
      <c r="O72" s="15">
        <f>IF($L72="","",IF($L72&gt;Listas!$H$3,"Km rodado alto: confira o km digitado",IF(AND($M72&lt;&gt;"",Listas!$H$2&lt;&gt;""),IF($M72&lt;Listas!$H$2,"Média abaixo do esperado: confira",""),"")))</f>
        <v/>
      </c>
      <c r="P72" s="15" t="n"/>
    </row>
    <row r="73">
      <c r="A73" s="14" t="n"/>
      <c r="B73" s="15" t="n"/>
      <c r="C73" s="15" t="n"/>
      <c r="D73" s="15" t="n"/>
      <c r="E73" s="15" t="n"/>
      <c r="F73" s="16" t="n"/>
      <c r="G73" s="17" t="n"/>
      <c r="H73" s="18" t="n"/>
      <c r="I73" s="15" t="n"/>
      <c r="J73" s="19">
        <f>IF(OR($G73="",$H73=""),"",IF($G73=0,"",$H73/$G73))</f>
        <v/>
      </c>
      <c r="K73" s="16">
        <f>IF(OR($B73="",$F73="",$E73="Arla 32"),"",IFERROR(1/(1/SUMPRODUCT(MAX(($B$5:$B$1004=$B73)*($F$5:$F$1004&lt;$F73)*($E$5:$E$1004&lt;&gt;"Arla 32")*$F$5:$F$1004))),""))</f>
        <v/>
      </c>
      <c r="L73" s="16">
        <f>IF($K73="","",$F73-$K73)</f>
        <v/>
      </c>
      <c r="M73" s="17">
        <f>IF(OR($L73="",$G73="",$I73="Não"),"",IF($G73=0,"",$L73/$G73))</f>
        <v/>
      </c>
      <c r="N73" s="18">
        <f>IF(OR($L73="",$H73=""),"",IF($L73&lt;=0,"",$H73/$L73))</f>
        <v/>
      </c>
      <c r="O73" s="15">
        <f>IF($L73="","",IF($L73&gt;Listas!$H$3,"Km rodado alto: confira o km digitado",IF(AND($M73&lt;&gt;"",Listas!$H$2&lt;&gt;""),IF($M73&lt;Listas!$H$2,"Média abaixo do esperado: confira",""),"")))</f>
        <v/>
      </c>
      <c r="P73" s="15" t="n"/>
    </row>
    <row r="74">
      <c r="A74" s="14" t="n"/>
      <c r="B74" s="15" t="n"/>
      <c r="C74" s="15" t="n"/>
      <c r="D74" s="15" t="n"/>
      <c r="E74" s="15" t="n"/>
      <c r="F74" s="16" t="n"/>
      <c r="G74" s="17" t="n"/>
      <c r="H74" s="18" t="n"/>
      <c r="I74" s="15" t="n"/>
      <c r="J74" s="19">
        <f>IF(OR($G74="",$H74=""),"",IF($G74=0,"",$H74/$G74))</f>
        <v/>
      </c>
      <c r="K74" s="16">
        <f>IF(OR($B74="",$F74="",$E74="Arla 32"),"",IFERROR(1/(1/SUMPRODUCT(MAX(($B$5:$B$1004=$B74)*($F$5:$F$1004&lt;$F74)*($E$5:$E$1004&lt;&gt;"Arla 32")*$F$5:$F$1004))),""))</f>
        <v/>
      </c>
      <c r="L74" s="16">
        <f>IF($K74="","",$F74-$K74)</f>
        <v/>
      </c>
      <c r="M74" s="17">
        <f>IF(OR($L74="",$G74="",$I74="Não"),"",IF($G74=0,"",$L74/$G74))</f>
        <v/>
      </c>
      <c r="N74" s="18">
        <f>IF(OR($L74="",$H74=""),"",IF($L74&lt;=0,"",$H74/$L74))</f>
        <v/>
      </c>
      <c r="O74" s="15">
        <f>IF($L74="","",IF($L74&gt;Listas!$H$3,"Km rodado alto: confira o km digitado",IF(AND($M74&lt;&gt;"",Listas!$H$2&lt;&gt;""),IF($M74&lt;Listas!$H$2,"Média abaixo do esperado: confira",""),"")))</f>
        <v/>
      </c>
      <c r="P74" s="15" t="n"/>
    </row>
    <row r="75">
      <c r="A75" s="14" t="n"/>
      <c r="B75" s="15" t="n"/>
      <c r="C75" s="15" t="n"/>
      <c r="D75" s="15" t="n"/>
      <c r="E75" s="15" t="n"/>
      <c r="F75" s="16" t="n"/>
      <c r="G75" s="17" t="n"/>
      <c r="H75" s="18" t="n"/>
      <c r="I75" s="15" t="n"/>
      <c r="J75" s="19">
        <f>IF(OR($G75="",$H75=""),"",IF($G75=0,"",$H75/$G75))</f>
        <v/>
      </c>
      <c r="K75" s="16">
        <f>IF(OR($B75="",$F75="",$E75="Arla 32"),"",IFERROR(1/(1/SUMPRODUCT(MAX(($B$5:$B$1004=$B75)*($F$5:$F$1004&lt;$F75)*($E$5:$E$1004&lt;&gt;"Arla 32")*$F$5:$F$1004))),""))</f>
        <v/>
      </c>
      <c r="L75" s="16">
        <f>IF($K75="","",$F75-$K75)</f>
        <v/>
      </c>
      <c r="M75" s="17">
        <f>IF(OR($L75="",$G75="",$I75="Não"),"",IF($G75=0,"",$L75/$G75))</f>
        <v/>
      </c>
      <c r="N75" s="18">
        <f>IF(OR($L75="",$H75=""),"",IF($L75&lt;=0,"",$H75/$L75))</f>
        <v/>
      </c>
      <c r="O75" s="15">
        <f>IF($L75="","",IF($L75&gt;Listas!$H$3,"Km rodado alto: confira o km digitado",IF(AND($M75&lt;&gt;"",Listas!$H$2&lt;&gt;""),IF($M75&lt;Listas!$H$2,"Média abaixo do esperado: confira",""),"")))</f>
        <v/>
      </c>
      <c r="P75" s="15" t="n"/>
    </row>
    <row r="76">
      <c r="A76" s="14" t="n"/>
      <c r="B76" s="15" t="n"/>
      <c r="C76" s="15" t="n"/>
      <c r="D76" s="15" t="n"/>
      <c r="E76" s="15" t="n"/>
      <c r="F76" s="16" t="n"/>
      <c r="G76" s="17" t="n"/>
      <c r="H76" s="18" t="n"/>
      <c r="I76" s="15" t="n"/>
      <c r="J76" s="19">
        <f>IF(OR($G76="",$H76=""),"",IF($G76=0,"",$H76/$G76))</f>
        <v/>
      </c>
      <c r="K76" s="16">
        <f>IF(OR($B76="",$F76="",$E76="Arla 32"),"",IFERROR(1/(1/SUMPRODUCT(MAX(($B$5:$B$1004=$B76)*($F$5:$F$1004&lt;$F76)*($E$5:$E$1004&lt;&gt;"Arla 32")*$F$5:$F$1004))),""))</f>
        <v/>
      </c>
      <c r="L76" s="16">
        <f>IF($K76="","",$F76-$K76)</f>
        <v/>
      </c>
      <c r="M76" s="17">
        <f>IF(OR($L76="",$G76="",$I76="Não"),"",IF($G76=0,"",$L76/$G76))</f>
        <v/>
      </c>
      <c r="N76" s="18">
        <f>IF(OR($L76="",$H76=""),"",IF($L76&lt;=0,"",$H76/$L76))</f>
        <v/>
      </c>
      <c r="O76" s="15">
        <f>IF($L76="","",IF($L76&gt;Listas!$H$3,"Km rodado alto: confira o km digitado",IF(AND($M76&lt;&gt;"",Listas!$H$2&lt;&gt;""),IF($M76&lt;Listas!$H$2,"Média abaixo do esperado: confira",""),"")))</f>
        <v/>
      </c>
      <c r="P76" s="15" t="n"/>
    </row>
    <row r="77">
      <c r="A77" s="14" t="n"/>
      <c r="B77" s="15" t="n"/>
      <c r="C77" s="15" t="n"/>
      <c r="D77" s="15" t="n"/>
      <c r="E77" s="15" t="n"/>
      <c r="F77" s="16" t="n"/>
      <c r="G77" s="17" t="n"/>
      <c r="H77" s="18" t="n"/>
      <c r="I77" s="15" t="n"/>
      <c r="J77" s="19">
        <f>IF(OR($G77="",$H77=""),"",IF($G77=0,"",$H77/$G77))</f>
        <v/>
      </c>
      <c r="K77" s="16">
        <f>IF(OR($B77="",$F77="",$E77="Arla 32"),"",IFERROR(1/(1/SUMPRODUCT(MAX(($B$5:$B$1004=$B77)*($F$5:$F$1004&lt;$F77)*($E$5:$E$1004&lt;&gt;"Arla 32")*$F$5:$F$1004))),""))</f>
        <v/>
      </c>
      <c r="L77" s="16">
        <f>IF($K77="","",$F77-$K77)</f>
        <v/>
      </c>
      <c r="M77" s="17">
        <f>IF(OR($L77="",$G77="",$I77="Não"),"",IF($G77=0,"",$L77/$G77))</f>
        <v/>
      </c>
      <c r="N77" s="18">
        <f>IF(OR($L77="",$H77=""),"",IF($L77&lt;=0,"",$H77/$L77))</f>
        <v/>
      </c>
      <c r="O77" s="15">
        <f>IF($L77="","",IF($L77&gt;Listas!$H$3,"Km rodado alto: confira o km digitado",IF(AND($M77&lt;&gt;"",Listas!$H$2&lt;&gt;""),IF($M77&lt;Listas!$H$2,"Média abaixo do esperado: confira",""),"")))</f>
        <v/>
      </c>
      <c r="P77" s="15" t="n"/>
    </row>
    <row r="78">
      <c r="A78" s="14" t="n"/>
      <c r="B78" s="15" t="n"/>
      <c r="C78" s="15" t="n"/>
      <c r="D78" s="15" t="n"/>
      <c r="E78" s="15" t="n"/>
      <c r="F78" s="16" t="n"/>
      <c r="G78" s="17" t="n"/>
      <c r="H78" s="18" t="n"/>
      <c r="I78" s="15" t="n"/>
      <c r="J78" s="19">
        <f>IF(OR($G78="",$H78=""),"",IF($G78=0,"",$H78/$G78))</f>
        <v/>
      </c>
      <c r="K78" s="16">
        <f>IF(OR($B78="",$F78="",$E78="Arla 32"),"",IFERROR(1/(1/SUMPRODUCT(MAX(($B$5:$B$1004=$B78)*($F$5:$F$1004&lt;$F78)*($E$5:$E$1004&lt;&gt;"Arla 32")*$F$5:$F$1004))),""))</f>
        <v/>
      </c>
      <c r="L78" s="16">
        <f>IF($K78="","",$F78-$K78)</f>
        <v/>
      </c>
      <c r="M78" s="17">
        <f>IF(OR($L78="",$G78="",$I78="Não"),"",IF($G78=0,"",$L78/$G78))</f>
        <v/>
      </c>
      <c r="N78" s="18">
        <f>IF(OR($L78="",$H78=""),"",IF($L78&lt;=0,"",$H78/$L78))</f>
        <v/>
      </c>
      <c r="O78" s="15">
        <f>IF($L78="","",IF($L78&gt;Listas!$H$3,"Km rodado alto: confira o km digitado",IF(AND($M78&lt;&gt;"",Listas!$H$2&lt;&gt;""),IF($M78&lt;Listas!$H$2,"Média abaixo do esperado: confira",""),"")))</f>
        <v/>
      </c>
      <c r="P78" s="15" t="n"/>
    </row>
    <row r="79">
      <c r="A79" s="14" t="n"/>
      <c r="B79" s="15" t="n"/>
      <c r="C79" s="15" t="n"/>
      <c r="D79" s="15" t="n"/>
      <c r="E79" s="15" t="n"/>
      <c r="F79" s="16" t="n"/>
      <c r="G79" s="17" t="n"/>
      <c r="H79" s="18" t="n"/>
      <c r="I79" s="15" t="n"/>
      <c r="J79" s="19">
        <f>IF(OR($G79="",$H79=""),"",IF($G79=0,"",$H79/$G79))</f>
        <v/>
      </c>
      <c r="K79" s="16">
        <f>IF(OR($B79="",$F79="",$E79="Arla 32"),"",IFERROR(1/(1/SUMPRODUCT(MAX(($B$5:$B$1004=$B79)*($F$5:$F$1004&lt;$F79)*($E$5:$E$1004&lt;&gt;"Arla 32")*$F$5:$F$1004))),""))</f>
        <v/>
      </c>
      <c r="L79" s="16">
        <f>IF($K79="","",$F79-$K79)</f>
        <v/>
      </c>
      <c r="M79" s="17">
        <f>IF(OR($L79="",$G79="",$I79="Não"),"",IF($G79=0,"",$L79/$G79))</f>
        <v/>
      </c>
      <c r="N79" s="18">
        <f>IF(OR($L79="",$H79=""),"",IF($L79&lt;=0,"",$H79/$L79))</f>
        <v/>
      </c>
      <c r="O79" s="15">
        <f>IF($L79="","",IF($L79&gt;Listas!$H$3,"Km rodado alto: confira o km digitado",IF(AND($M79&lt;&gt;"",Listas!$H$2&lt;&gt;""),IF($M79&lt;Listas!$H$2,"Média abaixo do esperado: confira",""),"")))</f>
        <v/>
      </c>
      <c r="P79" s="15" t="n"/>
    </row>
    <row r="80">
      <c r="A80" s="14" t="n"/>
      <c r="B80" s="15" t="n"/>
      <c r="C80" s="15" t="n"/>
      <c r="D80" s="15" t="n"/>
      <c r="E80" s="15" t="n"/>
      <c r="F80" s="16" t="n"/>
      <c r="G80" s="17" t="n"/>
      <c r="H80" s="18" t="n"/>
      <c r="I80" s="15" t="n"/>
      <c r="J80" s="19">
        <f>IF(OR($G80="",$H80=""),"",IF($G80=0,"",$H80/$G80))</f>
        <v/>
      </c>
      <c r="K80" s="16">
        <f>IF(OR($B80="",$F80="",$E80="Arla 32"),"",IFERROR(1/(1/SUMPRODUCT(MAX(($B$5:$B$1004=$B80)*($F$5:$F$1004&lt;$F80)*($E$5:$E$1004&lt;&gt;"Arla 32")*$F$5:$F$1004))),""))</f>
        <v/>
      </c>
      <c r="L80" s="16">
        <f>IF($K80="","",$F80-$K80)</f>
        <v/>
      </c>
      <c r="M80" s="17">
        <f>IF(OR($L80="",$G80="",$I80="Não"),"",IF($G80=0,"",$L80/$G80))</f>
        <v/>
      </c>
      <c r="N80" s="18">
        <f>IF(OR($L80="",$H80=""),"",IF($L80&lt;=0,"",$H80/$L80))</f>
        <v/>
      </c>
      <c r="O80" s="15">
        <f>IF($L80="","",IF($L80&gt;Listas!$H$3,"Km rodado alto: confira o km digitado",IF(AND($M80&lt;&gt;"",Listas!$H$2&lt;&gt;""),IF($M80&lt;Listas!$H$2,"Média abaixo do esperado: confira",""),"")))</f>
        <v/>
      </c>
      <c r="P80" s="15" t="n"/>
    </row>
    <row r="81">
      <c r="A81" s="14" t="n"/>
      <c r="B81" s="15" t="n"/>
      <c r="C81" s="15" t="n"/>
      <c r="D81" s="15" t="n"/>
      <c r="E81" s="15" t="n"/>
      <c r="F81" s="16" t="n"/>
      <c r="G81" s="17" t="n"/>
      <c r="H81" s="18" t="n"/>
      <c r="I81" s="15" t="n"/>
      <c r="J81" s="19">
        <f>IF(OR($G81="",$H81=""),"",IF($G81=0,"",$H81/$G81))</f>
        <v/>
      </c>
      <c r="K81" s="16">
        <f>IF(OR($B81="",$F81="",$E81="Arla 32"),"",IFERROR(1/(1/SUMPRODUCT(MAX(($B$5:$B$1004=$B81)*($F$5:$F$1004&lt;$F81)*($E$5:$E$1004&lt;&gt;"Arla 32")*$F$5:$F$1004))),""))</f>
        <v/>
      </c>
      <c r="L81" s="16">
        <f>IF($K81="","",$F81-$K81)</f>
        <v/>
      </c>
      <c r="M81" s="17">
        <f>IF(OR($L81="",$G81="",$I81="Não"),"",IF($G81=0,"",$L81/$G81))</f>
        <v/>
      </c>
      <c r="N81" s="18">
        <f>IF(OR($L81="",$H81=""),"",IF($L81&lt;=0,"",$H81/$L81))</f>
        <v/>
      </c>
      <c r="O81" s="15">
        <f>IF($L81="","",IF($L81&gt;Listas!$H$3,"Km rodado alto: confira o km digitado",IF(AND($M81&lt;&gt;"",Listas!$H$2&lt;&gt;""),IF($M81&lt;Listas!$H$2,"Média abaixo do esperado: confira",""),"")))</f>
        <v/>
      </c>
      <c r="P81" s="15" t="n"/>
    </row>
    <row r="82">
      <c r="A82" s="14" t="n"/>
      <c r="B82" s="15" t="n"/>
      <c r="C82" s="15" t="n"/>
      <c r="D82" s="15" t="n"/>
      <c r="E82" s="15" t="n"/>
      <c r="F82" s="16" t="n"/>
      <c r="G82" s="17" t="n"/>
      <c r="H82" s="18" t="n"/>
      <c r="I82" s="15" t="n"/>
      <c r="J82" s="19">
        <f>IF(OR($G82="",$H82=""),"",IF($G82=0,"",$H82/$G82))</f>
        <v/>
      </c>
      <c r="K82" s="16">
        <f>IF(OR($B82="",$F82="",$E82="Arla 32"),"",IFERROR(1/(1/SUMPRODUCT(MAX(($B$5:$B$1004=$B82)*($F$5:$F$1004&lt;$F82)*($E$5:$E$1004&lt;&gt;"Arla 32")*$F$5:$F$1004))),""))</f>
        <v/>
      </c>
      <c r="L82" s="16">
        <f>IF($K82="","",$F82-$K82)</f>
        <v/>
      </c>
      <c r="M82" s="17">
        <f>IF(OR($L82="",$G82="",$I82="Não"),"",IF($G82=0,"",$L82/$G82))</f>
        <v/>
      </c>
      <c r="N82" s="18">
        <f>IF(OR($L82="",$H82=""),"",IF($L82&lt;=0,"",$H82/$L82))</f>
        <v/>
      </c>
      <c r="O82" s="15">
        <f>IF($L82="","",IF($L82&gt;Listas!$H$3,"Km rodado alto: confira o km digitado",IF(AND($M82&lt;&gt;"",Listas!$H$2&lt;&gt;""),IF($M82&lt;Listas!$H$2,"Média abaixo do esperado: confira",""),"")))</f>
        <v/>
      </c>
      <c r="P82" s="15" t="n"/>
    </row>
    <row r="83">
      <c r="A83" s="14" t="n"/>
      <c r="B83" s="15" t="n"/>
      <c r="C83" s="15" t="n"/>
      <c r="D83" s="15" t="n"/>
      <c r="E83" s="15" t="n"/>
      <c r="F83" s="16" t="n"/>
      <c r="G83" s="17" t="n"/>
      <c r="H83" s="18" t="n"/>
      <c r="I83" s="15" t="n"/>
      <c r="J83" s="19">
        <f>IF(OR($G83="",$H83=""),"",IF($G83=0,"",$H83/$G83))</f>
        <v/>
      </c>
      <c r="K83" s="16">
        <f>IF(OR($B83="",$F83="",$E83="Arla 32"),"",IFERROR(1/(1/SUMPRODUCT(MAX(($B$5:$B$1004=$B83)*($F$5:$F$1004&lt;$F83)*($E$5:$E$1004&lt;&gt;"Arla 32")*$F$5:$F$1004))),""))</f>
        <v/>
      </c>
      <c r="L83" s="16">
        <f>IF($K83="","",$F83-$K83)</f>
        <v/>
      </c>
      <c r="M83" s="17">
        <f>IF(OR($L83="",$G83="",$I83="Não"),"",IF($G83=0,"",$L83/$G83))</f>
        <v/>
      </c>
      <c r="N83" s="18">
        <f>IF(OR($L83="",$H83=""),"",IF($L83&lt;=0,"",$H83/$L83))</f>
        <v/>
      </c>
      <c r="O83" s="15">
        <f>IF($L83="","",IF($L83&gt;Listas!$H$3,"Km rodado alto: confira o km digitado",IF(AND($M83&lt;&gt;"",Listas!$H$2&lt;&gt;""),IF($M83&lt;Listas!$H$2,"Média abaixo do esperado: confira",""),"")))</f>
        <v/>
      </c>
      <c r="P83" s="15" t="n"/>
    </row>
    <row r="84">
      <c r="A84" s="14" t="n"/>
      <c r="B84" s="15" t="n"/>
      <c r="C84" s="15" t="n"/>
      <c r="D84" s="15" t="n"/>
      <c r="E84" s="15" t="n"/>
      <c r="F84" s="16" t="n"/>
      <c r="G84" s="17" t="n"/>
      <c r="H84" s="18" t="n"/>
      <c r="I84" s="15" t="n"/>
      <c r="J84" s="19">
        <f>IF(OR($G84="",$H84=""),"",IF($G84=0,"",$H84/$G84))</f>
        <v/>
      </c>
      <c r="K84" s="16">
        <f>IF(OR($B84="",$F84="",$E84="Arla 32"),"",IFERROR(1/(1/SUMPRODUCT(MAX(($B$5:$B$1004=$B84)*($F$5:$F$1004&lt;$F84)*($E$5:$E$1004&lt;&gt;"Arla 32")*$F$5:$F$1004))),""))</f>
        <v/>
      </c>
      <c r="L84" s="16">
        <f>IF($K84="","",$F84-$K84)</f>
        <v/>
      </c>
      <c r="M84" s="17">
        <f>IF(OR($L84="",$G84="",$I84="Não"),"",IF($G84=0,"",$L84/$G84))</f>
        <v/>
      </c>
      <c r="N84" s="18">
        <f>IF(OR($L84="",$H84=""),"",IF($L84&lt;=0,"",$H84/$L84))</f>
        <v/>
      </c>
      <c r="O84" s="15">
        <f>IF($L84="","",IF($L84&gt;Listas!$H$3,"Km rodado alto: confira o km digitado",IF(AND($M84&lt;&gt;"",Listas!$H$2&lt;&gt;""),IF($M84&lt;Listas!$H$2,"Média abaixo do esperado: confira",""),"")))</f>
        <v/>
      </c>
      <c r="P84" s="15" t="n"/>
    </row>
    <row r="85">
      <c r="A85" s="14" t="n"/>
      <c r="B85" s="15" t="n"/>
      <c r="C85" s="15" t="n"/>
      <c r="D85" s="15" t="n"/>
      <c r="E85" s="15" t="n"/>
      <c r="F85" s="16" t="n"/>
      <c r="G85" s="17" t="n"/>
      <c r="H85" s="18" t="n"/>
      <c r="I85" s="15" t="n"/>
      <c r="J85" s="19">
        <f>IF(OR($G85="",$H85=""),"",IF($G85=0,"",$H85/$G85))</f>
        <v/>
      </c>
      <c r="K85" s="16">
        <f>IF(OR($B85="",$F85="",$E85="Arla 32"),"",IFERROR(1/(1/SUMPRODUCT(MAX(($B$5:$B$1004=$B85)*($F$5:$F$1004&lt;$F85)*($E$5:$E$1004&lt;&gt;"Arla 32")*$F$5:$F$1004))),""))</f>
        <v/>
      </c>
      <c r="L85" s="16">
        <f>IF($K85="","",$F85-$K85)</f>
        <v/>
      </c>
      <c r="M85" s="17">
        <f>IF(OR($L85="",$G85="",$I85="Não"),"",IF($G85=0,"",$L85/$G85))</f>
        <v/>
      </c>
      <c r="N85" s="18">
        <f>IF(OR($L85="",$H85=""),"",IF($L85&lt;=0,"",$H85/$L85))</f>
        <v/>
      </c>
      <c r="O85" s="15">
        <f>IF($L85="","",IF($L85&gt;Listas!$H$3,"Km rodado alto: confira o km digitado",IF(AND($M85&lt;&gt;"",Listas!$H$2&lt;&gt;""),IF($M85&lt;Listas!$H$2,"Média abaixo do esperado: confira",""),"")))</f>
        <v/>
      </c>
      <c r="P85" s="15" t="n"/>
    </row>
    <row r="86">
      <c r="A86" s="14" t="n"/>
      <c r="B86" s="15" t="n"/>
      <c r="C86" s="15" t="n"/>
      <c r="D86" s="15" t="n"/>
      <c r="E86" s="15" t="n"/>
      <c r="F86" s="16" t="n"/>
      <c r="G86" s="17" t="n"/>
      <c r="H86" s="18" t="n"/>
      <c r="I86" s="15" t="n"/>
      <c r="J86" s="19">
        <f>IF(OR($G86="",$H86=""),"",IF($G86=0,"",$H86/$G86))</f>
        <v/>
      </c>
      <c r="K86" s="16">
        <f>IF(OR($B86="",$F86="",$E86="Arla 32"),"",IFERROR(1/(1/SUMPRODUCT(MAX(($B$5:$B$1004=$B86)*($F$5:$F$1004&lt;$F86)*($E$5:$E$1004&lt;&gt;"Arla 32")*$F$5:$F$1004))),""))</f>
        <v/>
      </c>
      <c r="L86" s="16">
        <f>IF($K86="","",$F86-$K86)</f>
        <v/>
      </c>
      <c r="M86" s="17">
        <f>IF(OR($L86="",$G86="",$I86="Não"),"",IF($G86=0,"",$L86/$G86))</f>
        <v/>
      </c>
      <c r="N86" s="18">
        <f>IF(OR($L86="",$H86=""),"",IF($L86&lt;=0,"",$H86/$L86))</f>
        <v/>
      </c>
      <c r="O86" s="15">
        <f>IF($L86="","",IF($L86&gt;Listas!$H$3,"Km rodado alto: confira o km digitado",IF(AND($M86&lt;&gt;"",Listas!$H$2&lt;&gt;""),IF($M86&lt;Listas!$H$2,"Média abaixo do esperado: confira",""),"")))</f>
        <v/>
      </c>
      <c r="P86" s="15" t="n"/>
    </row>
    <row r="87">
      <c r="A87" s="14" t="n"/>
      <c r="B87" s="15" t="n"/>
      <c r="C87" s="15" t="n"/>
      <c r="D87" s="15" t="n"/>
      <c r="E87" s="15" t="n"/>
      <c r="F87" s="16" t="n"/>
      <c r="G87" s="17" t="n"/>
      <c r="H87" s="18" t="n"/>
      <c r="I87" s="15" t="n"/>
      <c r="J87" s="19">
        <f>IF(OR($G87="",$H87=""),"",IF($G87=0,"",$H87/$G87))</f>
        <v/>
      </c>
      <c r="K87" s="16">
        <f>IF(OR($B87="",$F87="",$E87="Arla 32"),"",IFERROR(1/(1/SUMPRODUCT(MAX(($B$5:$B$1004=$B87)*($F$5:$F$1004&lt;$F87)*($E$5:$E$1004&lt;&gt;"Arla 32")*$F$5:$F$1004))),""))</f>
        <v/>
      </c>
      <c r="L87" s="16">
        <f>IF($K87="","",$F87-$K87)</f>
        <v/>
      </c>
      <c r="M87" s="17">
        <f>IF(OR($L87="",$G87="",$I87="Não"),"",IF($G87=0,"",$L87/$G87))</f>
        <v/>
      </c>
      <c r="N87" s="18">
        <f>IF(OR($L87="",$H87=""),"",IF($L87&lt;=0,"",$H87/$L87))</f>
        <v/>
      </c>
      <c r="O87" s="15">
        <f>IF($L87="","",IF($L87&gt;Listas!$H$3,"Km rodado alto: confira o km digitado",IF(AND($M87&lt;&gt;"",Listas!$H$2&lt;&gt;""),IF($M87&lt;Listas!$H$2,"Média abaixo do esperado: confira",""),"")))</f>
        <v/>
      </c>
      <c r="P87" s="15" t="n"/>
    </row>
    <row r="88">
      <c r="A88" s="14" t="n"/>
      <c r="B88" s="15" t="n"/>
      <c r="C88" s="15" t="n"/>
      <c r="D88" s="15" t="n"/>
      <c r="E88" s="15" t="n"/>
      <c r="F88" s="16" t="n"/>
      <c r="G88" s="17" t="n"/>
      <c r="H88" s="18" t="n"/>
      <c r="I88" s="15" t="n"/>
      <c r="J88" s="19">
        <f>IF(OR($G88="",$H88=""),"",IF($G88=0,"",$H88/$G88))</f>
        <v/>
      </c>
      <c r="K88" s="16">
        <f>IF(OR($B88="",$F88="",$E88="Arla 32"),"",IFERROR(1/(1/SUMPRODUCT(MAX(($B$5:$B$1004=$B88)*($F$5:$F$1004&lt;$F88)*($E$5:$E$1004&lt;&gt;"Arla 32")*$F$5:$F$1004))),""))</f>
        <v/>
      </c>
      <c r="L88" s="16">
        <f>IF($K88="","",$F88-$K88)</f>
        <v/>
      </c>
      <c r="M88" s="17">
        <f>IF(OR($L88="",$G88="",$I88="Não"),"",IF($G88=0,"",$L88/$G88))</f>
        <v/>
      </c>
      <c r="N88" s="18">
        <f>IF(OR($L88="",$H88=""),"",IF($L88&lt;=0,"",$H88/$L88))</f>
        <v/>
      </c>
      <c r="O88" s="15">
        <f>IF($L88="","",IF($L88&gt;Listas!$H$3,"Km rodado alto: confira o km digitado",IF(AND($M88&lt;&gt;"",Listas!$H$2&lt;&gt;""),IF($M88&lt;Listas!$H$2,"Média abaixo do esperado: confira",""),"")))</f>
        <v/>
      </c>
      <c r="P88" s="15" t="n"/>
    </row>
    <row r="89">
      <c r="A89" s="14" t="n"/>
      <c r="B89" s="15" t="n"/>
      <c r="C89" s="15" t="n"/>
      <c r="D89" s="15" t="n"/>
      <c r="E89" s="15" t="n"/>
      <c r="F89" s="16" t="n"/>
      <c r="G89" s="17" t="n"/>
      <c r="H89" s="18" t="n"/>
      <c r="I89" s="15" t="n"/>
      <c r="J89" s="19">
        <f>IF(OR($G89="",$H89=""),"",IF($G89=0,"",$H89/$G89))</f>
        <v/>
      </c>
      <c r="K89" s="16">
        <f>IF(OR($B89="",$F89="",$E89="Arla 32"),"",IFERROR(1/(1/SUMPRODUCT(MAX(($B$5:$B$1004=$B89)*($F$5:$F$1004&lt;$F89)*($E$5:$E$1004&lt;&gt;"Arla 32")*$F$5:$F$1004))),""))</f>
        <v/>
      </c>
      <c r="L89" s="16">
        <f>IF($K89="","",$F89-$K89)</f>
        <v/>
      </c>
      <c r="M89" s="17">
        <f>IF(OR($L89="",$G89="",$I89="Não"),"",IF($G89=0,"",$L89/$G89))</f>
        <v/>
      </c>
      <c r="N89" s="18">
        <f>IF(OR($L89="",$H89=""),"",IF($L89&lt;=0,"",$H89/$L89))</f>
        <v/>
      </c>
      <c r="O89" s="15">
        <f>IF($L89="","",IF($L89&gt;Listas!$H$3,"Km rodado alto: confira o km digitado",IF(AND($M89&lt;&gt;"",Listas!$H$2&lt;&gt;""),IF($M89&lt;Listas!$H$2,"Média abaixo do esperado: confira",""),"")))</f>
        <v/>
      </c>
      <c r="P89" s="15" t="n"/>
    </row>
    <row r="90">
      <c r="A90" s="14" t="n"/>
      <c r="B90" s="15" t="n"/>
      <c r="C90" s="15" t="n"/>
      <c r="D90" s="15" t="n"/>
      <c r="E90" s="15" t="n"/>
      <c r="F90" s="16" t="n"/>
      <c r="G90" s="17" t="n"/>
      <c r="H90" s="18" t="n"/>
      <c r="I90" s="15" t="n"/>
      <c r="J90" s="19">
        <f>IF(OR($G90="",$H90=""),"",IF($G90=0,"",$H90/$G90))</f>
        <v/>
      </c>
      <c r="K90" s="16">
        <f>IF(OR($B90="",$F90="",$E90="Arla 32"),"",IFERROR(1/(1/SUMPRODUCT(MAX(($B$5:$B$1004=$B90)*($F$5:$F$1004&lt;$F90)*($E$5:$E$1004&lt;&gt;"Arla 32")*$F$5:$F$1004))),""))</f>
        <v/>
      </c>
      <c r="L90" s="16">
        <f>IF($K90="","",$F90-$K90)</f>
        <v/>
      </c>
      <c r="M90" s="17">
        <f>IF(OR($L90="",$G90="",$I90="Não"),"",IF($G90=0,"",$L90/$G90))</f>
        <v/>
      </c>
      <c r="N90" s="18">
        <f>IF(OR($L90="",$H90=""),"",IF($L90&lt;=0,"",$H90/$L90))</f>
        <v/>
      </c>
      <c r="O90" s="15">
        <f>IF($L90="","",IF($L90&gt;Listas!$H$3,"Km rodado alto: confira o km digitado",IF(AND($M90&lt;&gt;"",Listas!$H$2&lt;&gt;""),IF($M90&lt;Listas!$H$2,"Média abaixo do esperado: confira",""),"")))</f>
        <v/>
      </c>
      <c r="P90" s="15" t="n"/>
    </row>
    <row r="91">
      <c r="A91" s="14" t="n"/>
      <c r="B91" s="15" t="n"/>
      <c r="C91" s="15" t="n"/>
      <c r="D91" s="15" t="n"/>
      <c r="E91" s="15" t="n"/>
      <c r="F91" s="16" t="n"/>
      <c r="G91" s="17" t="n"/>
      <c r="H91" s="18" t="n"/>
      <c r="I91" s="15" t="n"/>
      <c r="J91" s="19">
        <f>IF(OR($G91="",$H91=""),"",IF($G91=0,"",$H91/$G91))</f>
        <v/>
      </c>
      <c r="K91" s="16">
        <f>IF(OR($B91="",$F91="",$E91="Arla 32"),"",IFERROR(1/(1/SUMPRODUCT(MAX(($B$5:$B$1004=$B91)*($F$5:$F$1004&lt;$F91)*($E$5:$E$1004&lt;&gt;"Arla 32")*$F$5:$F$1004))),""))</f>
        <v/>
      </c>
      <c r="L91" s="16">
        <f>IF($K91="","",$F91-$K91)</f>
        <v/>
      </c>
      <c r="M91" s="17">
        <f>IF(OR($L91="",$G91="",$I91="Não"),"",IF($G91=0,"",$L91/$G91))</f>
        <v/>
      </c>
      <c r="N91" s="18">
        <f>IF(OR($L91="",$H91=""),"",IF($L91&lt;=0,"",$H91/$L91))</f>
        <v/>
      </c>
      <c r="O91" s="15">
        <f>IF($L91="","",IF($L91&gt;Listas!$H$3,"Km rodado alto: confira o km digitado",IF(AND($M91&lt;&gt;"",Listas!$H$2&lt;&gt;""),IF($M91&lt;Listas!$H$2,"Média abaixo do esperado: confira",""),"")))</f>
        <v/>
      </c>
      <c r="P91" s="15" t="n"/>
    </row>
    <row r="92">
      <c r="A92" s="14" t="n"/>
      <c r="B92" s="15" t="n"/>
      <c r="C92" s="15" t="n"/>
      <c r="D92" s="15" t="n"/>
      <c r="E92" s="15" t="n"/>
      <c r="F92" s="16" t="n"/>
      <c r="G92" s="17" t="n"/>
      <c r="H92" s="18" t="n"/>
      <c r="I92" s="15" t="n"/>
      <c r="J92" s="19">
        <f>IF(OR($G92="",$H92=""),"",IF($G92=0,"",$H92/$G92))</f>
        <v/>
      </c>
      <c r="K92" s="16">
        <f>IF(OR($B92="",$F92="",$E92="Arla 32"),"",IFERROR(1/(1/SUMPRODUCT(MAX(($B$5:$B$1004=$B92)*($F$5:$F$1004&lt;$F92)*($E$5:$E$1004&lt;&gt;"Arla 32")*$F$5:$F$1004))),""))</f>
        <v/>
      </c>
      <c r="L92" s="16">
        <f>IF($K92="","",$F92-$K92)</f>
        <v/>
      </c>
      <c r="M92" s="17">
        <f>IF(OR($L92="",$G92="",$I92="Não"),"",IF($G92=0,"",$L92/$G92))</f>
        <v/>
      </c>
      <c r="N92" s="18">
        <f>IF(OR($L92="",$H92=""),"",IF($L92&lt;=0,"",$H92/$L92))</f>
        <v/>
      </c>
      <c r="O92" s="15">
        <f>IF($L92="","",IF($L92&gt;Listas!$H$3,"Km rodado alto: confira o km digitado",IF(AND($M92&lt;&gt;"",Listas!$H$2&lt;&gt;""),IF($M92&lt;Listas!$H$2,"Média abaixo do esperado: confira",""),"")))</f>
        <v/>
      </c>
      <c r="P92" s="15" t="n"/>
    </row>
    <row r="93">
      <c r="A93" s="14" t="n"/>
      <c r="B93" s="15" t="n"/>
      <c r="C93" s="15" t="n"/>
      <c r="D93" s="15" t="n"/>
      <c r="E93" s="15" t="n"/>
      <c r="F93" s="16" t="n"/>
      <c r="G93" s="17" t="n"/>
      <c r="H93" s="18" t="n"/>
      <c r="I93" s="15" t="n"/>
      <c r="J93" s="19">
        <f>IF(OR($G93="",$H93=""),"",IF($G93=0,"",$H93/$G93))</f>
        <v/>
      </c>
      <c r="K93" s="16">
        <f>IF(OR($B93="",$F93="",$E93="Arla 32"),"",IFERROR(1/(1/SUMPRODUCT(MAX(($B$5:$B$1004=$B93)*($F$5:$F$1004&lt;$F93)*($E$5:$E$1004&lt;&gt;"Arla 32")*$F$5:$F$1004))),""))</f>
        <v/>
      </c>
      <c r="L93" s="16">
        <f>IF($K93="","",$F93-$K93)</f>
        <v/>
      </c>
      <c r="M93" s="17">
        <f>IF(OR($L93="",$G93="",$I93="Não"),"",IF($G93=0,"",$L93/$G93))</f>
        <v/>
      </c>
      <c r="N93" s="18">
        <f>IF(OR($L93="",$H93=""),"",IF($L93&lt;=0,"",$H93/$L93))</f>
        <v/>
      </c>
      <c r="O93" s="15">
        <f>IF($L93="","",IF($L93&gt;Listas!$H$3,"Km rodado alto: confira o km digitado",IF(AND($M93&lt;&gt;"",Listas!$H$2&lt;&gt;""),IF($M93&lt;Listas!$H$2,"Média abaixo do esperado: confira",""),"")))</f>
        <v/>
      </c>
      <c r="P93" s="15" t="n"/>
    </row>
    <row r="94">
      <c r="A94" s="14" t="n"/>
      <c r="B94" s="15" t="n"/>
      <c r="C94" s="15" t="n"/>
      <c r="D94" s="15" t="n"/>
      <c r="E94" s="15" t="n"/>
      <c r="F94" s="16" t="n"/>
      <c r="G94" s="17" t="n"/>
      <c r="H94" s="18" t="n"/>
      <c r="I94" s="15" t="n"/>
      <c r="J94" s="19">
        <f>IF(OR($G94="",$H94=""),"",IF($G94=0,"",$H94/$G94))</f>
        <v/>
      </c>
      <c r="K94" s="16">
        <f>IF(OR($B94="",$F94="",$E94="Arla 32"),"",IFERROR(1/(1/SUMPRODUCT(MAX(($B$5:$B$1004=$B94)*($F$5:$F$1004&lt;$F94)*($E$5:$E$1004&lt;&gt;"Arla 32")*$F$5:$F$1004))),""))</f>
        <v/>
      </c>
      <c r="L94" s="16">
        <f>IF($K94="","",$F94-$K94)</f>
        <v/>
      </c>
      <c r="M94" s="17">
        <f>IF(OR($L94="",$G94="",$I94="Não"),"",IF($G94=0,"",$L94/$G94))</f>
        <v/>
      </c>
      <c r="N94" s="18">
        <f>IF(OR($L94="",$H94=""),"",IF($L94&lt;=0,"",$H94/$L94))</f>
        <v/>
      </c>
      <c r="O94" s="15">
        <f>IF($L94="","",IF($L94&gt;Listas!$H$3,"Km rodado alto: confira o km digitado",IF(AND($M94&lt;&gt;"",Listas!$H$2&lt;&gt;""),IF($M94&lt;Listas!$H$2,"Média abaixo do esperado: confira",""),"")))</f>
        <v/>
      </c>
      <c r="P94" s="15" t="n"/>
    </row>
    <row r="95">
      <c r="A95" s="14" t="n"/>
      <c r="B95" s="15" t="n"/>
      <c r="C95" s="15" t="n"/>
      <c r="D95" s="15" t="n"/>
      <c r="E95" s="15" t="n"/>
      <c r="F95" s="16" t="n"/>
      <c r="G95" s="17" t="n"/>
      <c r="H95" s="18" t="n"/>
      <c r="I95" s="15" t="n"/>
      <c r="J95" s="19">
        <f>IF(OR($G95="",$H95=""),"",IF($G95=0,"",$H95/$G95))</f>
        <v/>
      </c>
      <c r="K95" s="16">
        <f>IF(OR($B95="",$F95="",$E95="Arla 32"),"",IFERROR(1/(1/SUMPRODUCT(MAX(($B$5:$B$1004=$B95)*($F$5:$F$1004&lt;$F95)*($E$5:$E$1004&lt;&gt;"Arla 32")*$F$5:$F$1004))),""))</f>
        <v/>
      </c>
      <c r="L95" s="16">
        <f>IF($K95="","",$F95-$K95)</f>
        <v/>
      </c>
      <c r="M95" s="17">
        <f>IF(OR($L95="",$G95="",$I95="Não"),"",IF($G95=0,"",$L95/$G95))</f>
        <v/>
      </c>
      <c r="N95" s="18">
        <f>IF(OR($L95="",$H95=""),"",IF($L95&lt;=0,"",$H95/$L95))</f>
        <v/>
      </c>
      <c r="O95" s="15">
        <f>IF($L95="","",IF($L95&gt;Listas!$H$3,"Km rodado alto: confira o km digitado",IF(AND($M95&lt;&gt;"",Listas!$H$2&lt;&gt;""),IF($M95&lt;Listas!$H$2,"Média abaixo do esperado: confira",""),"")))</f>
        <v/>
      </c>
      <c r="P95" s="15" t="n"/>
    </row>
    <row r="96">
      <c r="A96" s="14" t="n"/>
      <c r="B96" s="15" t="n"/>
      <c r="C96" s="15" t="n"/>
      <c r="D96" s="15" t="n"/>
      <c r="E96" s="15" t="n"/>
      <c r="F96" s="16" t="n"/>
      <c r="G96" s="17" t="n"/>
      <c r="H96" s="18" t="n"/>
      <c r="I96" s="15" t="n"/>
      <c r="J96" s="19">
        <f>IF(OR($G96="",$H96=""),"",IF($G96=0,"",$H96/$G96))</f>
        <v/>
      </c>
      <c r="K96" s="16">
        <f>IF(OR($B96="",$F96="",$E96="Arla 32"),"",IFERROR(1/(1/SUMPRODUCT(MAX(($B$5:$B$1004=$B96)*($F$5:$F$1004&lt;$F96)*($E$5:$E$1004&lt;&gt;"Arla 32")*$F$5:$F$1004))),""))</f>
        <v/>
      </c>
      <c r="L96" s="16">
        <f>IF($K96="","",$F96-$K96)</f>
        <v/>
      </c>
      <c r="M96" s="17">
        <f>IF(OR($L96="",$G96="",$I96="Não"),"",IF($G96=0,"",$L96/$G96))</f>
        <v/>
      </c>
      <c r="N96" s="18">
        <f>IF(OR($L96="",$H96=""),"",IF($L96&lt;=0,"",$H96/$L96))</f>
        <v/>
      </c>
      <c r="O96" s="15">
        <f>IF($L96="","",IF($L96&gt;Listas!$H$3,"Km rodado alto: confira o km digitado",IF(AND($M96&lt;&gt;"",Listas!$H$2&lt;&gt;""),IF($M96&lt;Listas!$H$2,"Média abaixo do esperado: confira",""),"")))</f>
        <v/>
      </c>
      <c r="P96" s="15" t="n"/>
    </row>
    <row r="97">
      <c r="A97" s="14" t="n"/>
      <c r="B97" s="15" t="n"/>
      <c r="C97" s="15" t="n"/>
      <c r="D97" s="15" t="n"/>
      <c r="E97" s="15" t="n"/>
      <c r="F97" s="16" t="n"/>
      <c r="G97" s="17" t="n"/>
      <c r="H97" s="18" t="n"/>
      <c r="I97" s="15" t="n"/>
      <c r="J97" s="19">
        <f>IF(OR($G97="",$H97=""),"",IF($G97=0,"",$H97/$G97))</f>
        <v/>
      </c>
      <c r="K97" s="16">
        <f>IF(OR($B97="",$F97="",$E97="Arla 32"),"",IFERROR(1/(1/SUMPRODUCT(MAX(($B$5:$B$1004=$B97)*($F$5:$F$1004&lt;$F97)*($E$5:$E$1004&lt;&gt;"Arla 32")*$F$5:$F$1004))),""))</f>
        <v/>
      </c>
      <c r="L97" s="16">
        <f>IF($K97="","",$F97-$K97)</f>
        <v/>
      </c>
      <c r="M97" s="17">
        <f>IF(OR($L97="",$G97="",$I97="Não"),"",IF($G97=0,"",$L97/$G97))</f>
        <v/>
      </c>
      <c r="N97" s="18">
        <f>IF(OR($L97="",$H97=""),"",IF($L97&lt;=0,"",$H97/$L97))</f>
        <v/>
      </c>
      <c r="O97" s="15">
        <f>IF($L97="","",IF($L97&gt;Listas!$H$3,"Km rodado alto: confira o km digitado",IF(AND($M97&lt;&gt;"",Listas!$H$2&lt;&gt;""),IF($M97&lt;Listas!$H$2,"Média abaixo do esperado: confira",""),"")))</f>
        <v/>
      </c>
      <c r="P97" s="15" t="n"/>
    </row>
    <row r="98">
      <c r="A98" s="14" t="n"/>
      <c r="B98" s="15" t="n"/>
      <c r="C98" s="15" t="n"/>
      <c r="D98" s="15" t="n"/>
      <c r="E98" s="15" t="n"/>
      <c r="F98" s="16" t="n"/>
      <c r="G98" s="17" t="n"/>
      <c r="H98" s="18" t="n"/>
      <c r="I98" s="15" t="n"/>
      <c r="J98" s="19">
        <f>IF(OR($G98="",$H98=""),"",IF($G98=0,"",$H98/$G98))</f>
        <v/>
      </c>
      <c r="K98" s="16">
        <f>IF(OR($B98="",$F98="",$E98="Arla 32"),"",IFERROR(1/(1/SUMPRODUCT(MAX(($B$5:$B$1004=$B98)*($F$5:$F$1004&lt;$F98)*($E$5:$E$1004&lt;&gt;"Arla 32")*$F$5:$F$1004))),""))</f>
        <v/>
      </c>
      <c r="L98" s="16">
        <f>IF($K98="","",$F98-$K98)</f>
        <v/>
      </c>
      <c r="M98" s="17">
        <f>IF(OR($L98="",$G98="",$I98="Não"),"",IF($G98=0,"",$L98/$G98))</f>
        <v/>
      </c>
      <c r="N98" s="18">
        <f>IF(OR($L98="",$H98=""),"",IF($L98&lt;=0,"",$H98/$L98))</f>
        <v/>
      </c>
      <c r="O98" s="15">
        <f>IF($L98="","",IF($L98&gt;Listas!$H$3,"Km rodado alto: confira o km digitado",IF(AND($M98&lt;&gt;"",Listas!$H$2&lt;&gt;""),IF($M98&lt;Listas!$H$2,"Média abaixo do esperado: confira",""),"")))</f>
        <v/>
      </c>
      <c r="P98" s="15" t="n"/>
    </row>
    <row r="99">
      <c r="A99" s="14" t="n"/>
      <c r="B99" s="15" t="n"/>
      <c r="C99" s="15" t="n"/>
      <c r="D99" s="15" t="n"/>
      <c r="E99" s="15" t="n"/>
      <c r="F99" s="16" t="n"/>
      <c r="G99" s="17" t="n"/>
      <c r="H99" s="18" t="n"/>
      <c r="I99" s="15" t="n"/>
      <c r="J99" s="19">
        <f>IF(OR($G99="",$H99=""),"",IF($G99=0,"",$H99/$G99))</f>
        <v/>
      </c>
      <c r="K99" s="16">
        <f>IF(OR($B99="",$F99="",$E99="Arla 32"),"",IFERROR(1/(1/SUMPRODUCT(MAX(($B$5:$B$1004=$B99)*($F$5:$F$1004&lt;$F99)*($E$5:$E$1004&lt;&gt;"Arla 32")*$F$5:$F$1004))),""))</f>
        <v/>
      </c>
      <c r="L99" s="16">
        <f>IF($K99="","",$F99-$K99)</f>
        <v/>
      </c>
      <c r="M99" s="17">
        <f>IF(OR($L99="",$G99="",$I99="Não"),"",IF($G99=0,"",$L99/$G99))</f>
        <v/>
      </c>
      <c r="N99" s="18">
        <f>IF(OR($L99="",$H99=""),"",IF($L99&lt;=0,"",$H99/$L99))</f>
        <v/>
      </c>
      <c r="O99" s="15">
        <f>IF($L99="","",IF($L99&gt;Listas!$H$3,"Km rodado alto: confira o km digitado",IF(AND($M99&lt;&gt;"",Listas!$H$2&lt;&gt;""),IF($M99&lt;Listas!$H$2,"Média abaixo do esperado: confira",""),"")))</f>
        <v/>
      </c>
      <c r="P99" s="15" t="n"/>
    </row>
    <row r="100">
      <c r="A100" s="14" t="n"/>
      <c r="B100" s="15" t="n"/>
      <c r="C100" s="15" t="n"/>
      <c r="D100" s="15" t="n"/>
      <c r="E100" s="15" t="n"/>
      <c r="F100" s="16" t="n"/>
      <c r="G100" s="17" t="n"/>
      <c r="H100" s="18" t="n"/>
      <c r="I100" s="15" t="n"/>
      <c r="J100" s="19">
        <f>IF(OR($G100="",$H100=""),"",IF($G100=0,"",$H100/$G100))</f>
        <v/>
      </c>
      <c r="K100" s="16">
        <f>IF(OR($B100="",$F100="",$E100="Arla 32"),"",IFERROR(1/(1/SUMPRODUCT(MAX(($B$5:$B$1004=$B100)*($F$5:$F$1004&lt;$F100)*($E$5:$E$1004&lt;&gt;"Arla 32")*$F$5:$F$1004))),""))</f>
        <v/>
      </c>
      <c r="L100" s="16">
        <f>IF($K100="","",$F100-$K100)</f>
        <v/>
      </c>
      <c r="M100" s="17">
        <f>IF(OR($L100="",$G100="",$I100="Não"),"",IF($G100=0,"",$L100/$G100))</f>
        <v/>
      </c>
      <c r="N100" s="18">
        <f>IF(OR($L100="",$H100=""),"",IF($L100&lt;=0,"",$H100/$L100))</f>
        <v/>
      </c>
      <c r="O100" s="15">
        <f>IF($L100="","",IF($L100&gt;Listas!$H$3,"Km rodado alto: confira o km digitado",IF(AND($M100&lt;&gt;"",Listas!$H$2&lt;&gt;""),IF($M100&lt;Listas!$H$2,"Média abaixo do esperado: confira",""),"")))</f>
        <v/>
      </c>
      <c r="P100" s="15" t="n"/>
    </row>
    <row r="101">
      <c r="A101" s="14" t="n"/>
      <c r="B101" s="15" t="n"/>
      <c r="C101" s="15" t="n"/>
      <c r="D101" s="15" t="n"/>
      <c r="E101" s="15" t="n"/>
      <c r="F101" s="16" t="n"/>
      <c r="G101" s="17" t="n"/>
      <c r="H101" s="18" t="n"/>
      <c r="I101" s="15" t="n"/>
      <c r="J101" s="19">
        <f>IF(OR($G101="",$H101=""),"",IF($G101=0,"",$H101/$G101))</f>
        <v/>
      </c>
      <c r="K101" s="16">
        <f>IF(OR($B101="",$F101="",$E101="Arla 32"),"",IFERROR(1/(1/SUMPRODUCT(MAX(($B$5:$B$1004=$B101)*($F$5:$F$1004&lt;$F101)*($E$5:$E$1004&lt;&gt;"Arla 32")*$F$5:$F$1004))),""))</f>
        <v/>
      </c>
      <c r="L101" s="16">
        <f>IF($K101="","",$F101-$K101)</f>
        <v/>
      </c>
      <c r="M101" s="17">
        <f>IF(OR($L101="",$G101="",$I101="Não"),"",IF($G101=0,"",$L101/$G101))</f>
        <v/>
      </c>
      <c r="N101" s="18">
        <f>IF(OR($L101="",$H101=""),"",IF($L101&lt;=0,"",$H101/$L101))</f>
        <v/>
      </c>
      <c r="O101" s="15">
        <f>IF($L101="","",IF($L101&gt;Listas!$H$3,"Km rodado alto: confira o km digitado",IF(AND($M101&lt;&gt;"",Listas!$H$2&lt;&gt;""),IF($M101&lt;Listas!$H$2,"Média abaixo do esperado: confira",""),"")))</f>
        <v/>
      </c>
      <c r="P101" s="15" t="n"/>
    </row>
    <row r="102">
      <c r="A102" s="14" t="n"/>
      <c r="B102" s="15" t="n"/>
      <c r="C102" s="15" t="n"/>
      <c r="D102" s="15" t="n"/>
      <c r="E102" s="15" t="n"/>
      <c r="F102" s="16" t="n"/>
      <c r="G102" s="17" t="n"/>
      <c r="H102" s="18" t="n"/>
      <c r="I102" s="15" t="n"/>
      <c r="J102" s="19">
        <f>IF(OR($G102="",$H102=""),"",IF($G102=0,"",$H102/$G102))</f>
        <v/>
      </c>
      <c r="K102" s="16">
        <f>IF(OR($B102="",$F102="",$E102="Arla 32"),"",IFERROR(1/(1/SUMPRODUCT(MAX(($B$5:$B$1004=$B102)*($F$5:$F$1004&lt;$F102)*($E$5:$E$1004&lt;&gt;"Arla 32")*$F$5:$F$1004))),""))</f>
        <v/>
      </c>
      <c r="L102" s="16">
        <f>IF($K102="","",$F102-$K102)</f>
        <v/>
      </c>
      <c r="M102" s="17">
        <f>IF(OR($L102="",$G102="",$I102="Não"),"",IF($G102=0,"",$L102/$G102))</f>
        <v/>
      </c>
      <c r="N102" s="18">
        <f>IF(OR($L102="",$H102=""),"",IF($L102&lt;=0,"",$H102/$L102))</f>
        <v/>
      </c>
      <c r="O102" s="15">
        <f>IF($L102="","",IF($L102&gt;Listas!$H$3,"Km rodado alto: confira o km digitado",IF(AND($M102&lt;&gt;"",Listas!$H$2&lt;&gt;""),IF($M102&lt;Listas!$H$2,"Média abaixo do esperado: confira",""),"")))</f>
        <v/>
      </c>
      <c r="P102" s="15" t="n"/>
    </row>
    <row r="103">
      <c r="A103" s="14" t="n"/>
      <c r="B103" s="15" t="n"/>
      <c r="C103" s="15" t="n"/>
      <c r="D103" s="15" t="n"/>
      <c r="E103" s="15" t="n"/>
      <c r="F103" s="16" t="n"/>
      <c r="G103" s="17" t="n"/>
      <c r="H103" s="18" t="n"/>
      <c r="I103" s="15" t="n"/>
      <c r="J103" s="19">
        <f>IF(OR($G103="",$H103=""),"",IF($G103=0,"",$H103/$G103))</f>
        <v/>
      </c>
      <c r="K103" s="16">
        <f>IF(OR($B103="",$F103="",$E103="Arla 32"),"",IFERROR(1/(1/SUMPRODUCT(MAX(($B$5:$B$1004=$B103)*($F$5:$F$1004&lt;$F103)*($E$5:$E$1004&lt;&gt;"Arla 32")*$F$5:$F$1004))),""))</f>
        <v/>
      </c>
      <c r="L103" s="16">
        <f>IF($K103="","",$F103-$K103)</f>
        <v/>
      </c>
      <c r="M103" s="17">
        <f>IF(OR($L103="",$G103="",$I103="Não"),"",IF($G103=0,"",$L103/$G103))</f>
        <v/>
      </c>
      <c r="N103" s="18">
        <f>IF(OR($L103="",$H103=""),"",IF($L103&lt;=0,"",$H103/$L103))</f>
        <v/>
      </c>
      <c r="O103" s="15">
        <f>IF($L103="","",IF($L103&gt;Listas!$H$3,"Km rodado alto: confira o km digitado",IF(AND($M103&lt;&gt;"",Listas!$H$2&lt;&gt;""),IF($M103&lt;Listas!$H$2,"Média abaixo do esperado: confira",""),"")))</f>
        <v/>
      </c>
      <c r="P103" s="15" t="n"/>
    </row>
    <row r="104">
      <c r="A104" s="14" t="n"/>
      <c r="B104" s="15" t="n"/>
      <c r="C104" s="15" t="n"/>
      <c r="D104" s="15" t="n"/>
      <c r="E104" s="15" t="n"/>
      <c r="F104" s="16" t="n"/>
      <c r="G104" s="17" t="n"/>
      <c r="H104" s="18" t="n"/>
      <c r="I104" s="15" t="n"/>
      <c r="J104" s="19">
        <f>IF(OR($G104="",$H104=""),"",IF($G104=0,"",$H104/$G104))</f>
        <v/>
      </c>
      <c r="K104" s="16">
        <f>IF(OR($B104="",$F104="",$E104="Arla 32"),"",IFERROR(1/(1/SUMPRODUCT(MAX(($B$5:$B$1004=$B104)*($F$5:$F$1004&lt;$F104)*($E$5:$E$1004&lt;&gt;"Arla 32")*$F$5:$F$1004))),""))</f>
        <v/>
      </c>
      <c r="L104" s="16">
        <f>IF($K104="","",$F104-$K104)</f>
        <v/>
      </c>
      <c r="M104" s="17">
        <f>IF(OR($L104="",$G104="",$I104="Não"),"",IF($G104=0,"",$L104/$G104))</f>
        <v/>
      </c>
      <c r="N104" s="18">
        <f>IF(OR($L104="",$H104=""),"",IF($L104&lt;=0,"",$H104/$L104))</f>
        <v/>
      </c>
      <c r="O104" s="15">
        <f>IF($L104="","",IF($L104&gt;Listas!$H$3,"Km rodado alto: confira o km digitado",IF(AND($M104&lt;&gt;"",Listas!$H$2&lt;&gt;""),IF($M104&lt;Listas!$H$2,"Média abaixo do esperado: confira",""),"")))</f>
        <v/>
      </c>
      <c r="P104" s="15" t="n"/>
    </row>
    <row r="105">
      <c r="A105" s="14" t="n"/>
      <c r="B105" s="15" t="n"/>
      <c r="C105" s="15" t="n"/>
      <c r="D105" s="15" t="n"/>
      <c r="E105" s="15" t="n"/>
      <c r="F105" s="16" t="n"/>
      <c r="G105" s="17" t="n"/>
      <c r="H105" s="18" t="n"/>
      <c r="I105" s="15" t="n"/>
      <c r="J105" s="19">
        <f>IF(OR($G105="",$H105=""),"",IF($G105=0,"",$H105/$G105))</f>
        <v/>
      </c>
      <c r="K105" s="16">
        <f>IF(OR($B105="",$F105="",$E105="Arla 32"),"",IFERROR(1/(1/SUMPRODUCT(MAX(($B$5:$B$1004=$B105)*($F$5:$F$1004&lt;$F105)*($E$5:$E$1004&lt;&gt;"Arla 32")*$F$5:$F$1004))),""))</f>
        <v/>
      </c>
      <c r="L105" s="16">
        <f>IF($K105="","",$F105-$K105)</f>
        <v/>
      </c>
      <c r="M105" s="17">
        <f>IF(OR($L105="",$G105="",$I105="Não"),"",IF($G105=0,"",$L105/$G105))</f>
        <v/>
      </c>
      <c r="N105" s="18">
        <f>IF(OR($L105="",$H105=""),"",IF($L105&lt;=0,"",$H105/$L105))</f>
        <v/>
      </c>
      <c r="O105" s="15">
        <f>IF($L105="","",IF($L105&gt;Listas!$H$3,"Km rodado alto: confira o km digitado",IF(AND($M105&lt;&gt;"",Listas!$H$2&lt;&gt;""),IF($M105&lt;Listas!$H$2,"Média abaixo do esperado: confira",""),"")))</f>
        <v/>
      </c>
      <c r="P105" s="15" t="n"/>
    </row>
    <row r="106">
      <c r="A106" s="14" t="n"/>
      <c r="B106" s="15" t="n"/>
      <c r="C106" s="15" t="n"/>
      <c r="D106" s="15" t="n"/>
      <c r="E106" s="15" t="n"/>
      <c r="F106" s="16" t="n"/>
      <c r="G106" s="17" t="n"/>
      <c r="H106" s="18" t="n"/>
      <c r="I106" s="15" t="n"/>
      <c r="J106" s="19">
        <f>IF(OR($G106="",$H106=""),"",IF($G106=0,"",$H106/$G106))</f>
        <v/>
      </c>
      <c r="K106" s="16">
        <f>IF(OR($B106="",$F106="",$E106="Arla 32"),"",IFERROR(1/(1/SUMPRODUCT(MAX(($B$5:$B$1004=$B106)*($F$5:$F$1004&lt;$F106)*($E$5:$E$1004&lt;&gt;"Arla 32")*$F$5:$F$1004))),""))</f>
        <v/>
      </c>
      <c r="L106" s="16">
        <f>IF($K106="","",$F106-$K106)</f>
        <v/>
      </c>
      <c r="M106" s="17">
        <f>IF(OR($L106="",$G106="",$I106="Não"),"",IF($G106=0,"",$L106/$G106))</f>
        <v/>
      </c>
      <c r="N106" s="18">
        <f>IF(OR($L106="",$H106=""),"",IF($L106&lt;=0,"",$H106/$L106))</f>
        <v/>
      </c>
      <c r="O106" s="15">
        <f>IF($L106="","",IF($L106&gt;Listas!$H$3,"Km rodado alto: confira o km digitado",IF(AND($M106&lt;&gt;"",Listas!$H$2&lt;&gt;""),IF($M106&lt;Listas!$H$2,"Média abaixo do esperado: confira",""),"")))</f>
        <v/>
      </c>
      <c r="P106" s="15" t="n"/>
    </row>
    <row r="107">
      <c r="A107" s="14" t="n"/>
      <c r="B107" s="15" t="n"/>
      <c r="C107" s="15" t="n"/>
      <c r="D107" s="15" t="n"/>
      <c r="E107" s="15" t="n"/>
      <c r="F107" s="16" t="n"/>
      <c r="G107" s="17" t="n"/>
      <c r="H107" s="18" t="n"/>
      <c r="I107" s="15" t="n"/>
      <c r="J107" s="19">
        <f>IF(OR($G107="",$H107=""),"",IF($G107=0,"",$H107/$G107))</f>
        <v/>
      </c>
      <c r="K107" s="16">
        <f>IF(OR($B107="",$F107="",$E107="Arla 32"),"",IFERROR(1/(1/SUMPRODUCT(MAX(($B$5:$B$1004=$B107)*($F$5:$F$1004&lt;$F107)*($E$5:$E$1004&lt;&gt;"Arla 32")*$F$5:$F$1004))),""))</f>
        <v/>
      </c>
      <c r="L107" s="16">
        <f>IF($K107="","",$F107-$K107)</f>
        <v/>
      </c>
      <c r="M107" s="17">
        <f>IF(OR($L107="",$G107="",$I107="Não"),"",IF($G107=0,"",$L107/$G107))</f>
        <v/>
      </c>
      <c r="N107" s="18">
        <f>IF(OR($L107="",$H107=""),"",IF($L107&lt;=0,"",$H107/$L107))</f>
        <v/>
      </c>
      <c r="O107" s="15">
        <f>IF($L107="","",IF($L107&gt;Listas!$H$3,"Km rodado alto: confira o km digitado",IF(AND($M107&lt;&gt;"",Listas!$H$2&lt;&gt;""),IF($M107&lt;Listas!$H$2,"Média abaixo do esperado: confira",""),"")))</f>
        <v/>
      </c>
      <c r="P107" s="15" t="n"/>
    </row>
    <row r="108">
      <c r="A108" s="14" t="n"/>
      <c r="B108" s="15" t="n"/>
      <c r="C108" s="15" t="n"/>
      <c r="D108" s="15" t="n"/>
      <c r="E108" s="15" t="n"/>
      <c r="F108" s="16" t="n"/>
      <c r="G108" s="17" t="n"/>
      <c r="H108" s="18" t="n"/>
      <c r="I108" s="15" t="n"/>
      <c r="J108" s="19">
        <f>IF(OR($G108="",$H108=""),"",IF($G108=0,"",$H108/$G108))</f>
        <v/>
      </c>
      <c r="K108" s="16">
        <f>IF(OR($B108="",$F108="",$E108="Arla 32"),"",IFERROR(1/(1/SUMPRODUCT(MAX(($B$5:$B$1004=$B108)*($F$5:$F$1004&lt;$F108)*($E$5:$E$1004&lt;&gt;"Arla 32")*$F$5:$F$1004))),""))</f>
        <v/>
      </c>
      <c r="L108" s="16">
        <f>IF($K108="","",$F108-$K108)</f>
        <v/>
      </c>
      <c r="M108" s="17">
        <f>IF(OR($L108="",$G108="",$I108="Não"),"",IF($G108=0,"",$L108/$G108))</f>
        <v/>
      </c>
      <c r="N108" s="18">
        <f>IF(OR($L108="",$H108=""),"",IF($L108&lt;=0,"",$H108/$L108))</f>
        <v/>
      </c>
      <c r="O108" s="15">
        <f>IF($L108="","",IF($L108&gt;Listas!$H$3,"Km rodado alto: confira o km digitado",IF(AND($M108&lt;&gt;"",Listas!$H$2&lt;&gt;""),IF($M108&lt;Listas!$H$2,"Média abaixo do esperado: confira",""),"")))</f>
        <v/>
      </c>
      <c r="P108" s="15" t="n"/>
    </row>
    <row r="109">
      <c r="A109" s="14" t="n"/>
      <c r="B109" s="15" t="n"/>
      <c r="C109" s="15" t="n"/>
      <c r="D109" s="15" t="n"/>
      <c r="E109" s="15" t="n"/>
      <c r="F109" s="16" t="n"/>
      <c r="G109" s="17" t="n"/>
      <c r="H109" s="18" t="n"/>
      <c r="I109" s="15" t="n"/>
      <c r="J109" s="19">
        <f>IF(OR($G109="",$H109=""),"",IF($G109=0,"",$H109/$G109))</f>
        <v/>
      </c>
      <c r="K109" s="16">
        <f>IF(OR($B109="",$F109="",$E109="Arla 32"),"",IFERROR(1/(1/SUMPRODUCT(MAX(($B$5:$B$1004=$B109)*($F$5:$F$1004&lt;$F109)*($E$5:$E$1004&lt;&gt;"Arla 32")*$F$5:$F$1004))),""))</f>
        <v/>
      </c>
      <c r="L109" s="16">
        <f>IF($K109="","",$F109-$K109)</f>
        <v/>
      </c>
      <c r="M109" s="17">
        <f>IF(OR($L109="",$G109="",$I109="Não"),"",IF($G109=0,"",$L109/$G109))</f>
        <v/>
      </c>
      <c r="N109" s="18">
        <f>IF(OR($L109="",$H109=""),"",IF($L109&lt;=0,"",$H109/$L109))</f>
        <v/>
      </c>
      <c r="O109" s="15">
        <f>IF($L109="","",IF($L109&gt;Listas!$H$3,"Km rodado alto: confira o km digitado",IF(AND($M109&lt;&gt;"",Listas!$H$2&lt;&gt;""),IF($M109&lt;Listas!$H$2,"Média abaixo do esperado: confira",""),"")))</f>
        <v/>
      </c>
      <c r="P109" s="15" t="n"/>
    </row>
    <row r="110">
      <c r="A110" s="14" t="n"/>
      <c r="B110" s="15" t="n"/>
      <c r="C110" s="15" t="n"/>
      <c r="D110" s="15" t="n"/>
      <c r="E110" s="15" t="n"/>
      <c r="F110" s="16" t="n"/>
      <c r="G110" s="17" t="n"/>
      <c r="H110" s="18" t="n"/>
      <c r="I110" s="15" t="n"/>
      <c r="J110" s="19">
        <f>IF(OR($G110="",$H110=""),"",IF($G110=0,"",$H110/$G110))</f>
        <v/>
      </c>
      <c r="K110" s="16">
        <f>IF(OR($B110="",$F110="",$E110="Arla 32"),"",IFERROR(1/(1/SUMPRODUCT(MAX(($B$5:$B$1004=$B110)*($F$5:$F$1004&lt;$F110)*($E$5:$E$1004&lt;&gt;"Arla 32")*$F$5:$F$1004))),""))</f>
        <v/>
      </c>
      <c r="L110" s="16">
        <f>IF($K110="","",$F110-$K110)</f>
        <v/>
      </c>
      <c r="M110" s="17">
        <f>IF(OR($L110="",$G110="",$I110="Não"),"",IF($G110=0,"",$L110/$G110))</f>
        <v/>
      </c>
      <c r="N110" s="18">
        <f>IF(OR($L110="",$H110=""),"",IF($L110&lt;=0,"",$H110/$L110))</f>
        <v/>
      </c>
      <c r="O110" s="15">
        <f>IF($L110="","",IF($L110&gt;Listas!$H$3,"Km rodado alto: confira o km digitado",IF(AND($M110&lt;&gt;"",Listas!$H$2&lt;&gt;""),IF($M110&lt;Listas!$H$2,"Média abaixo do esperado: confira",""),"")))</f>
        <v/>
      </c>
      <c r="P110" s="15" t="n"/>
    </row>
    <row r="111">
      <c r="A111" s="14" t="n"/>
      <c r="B111" s="15" t="n"/>
      <c r="C111" s="15" t="n"/>
      <c r="D111" s="15" t="n"/>
      <c r="E111" s="15" t="n"/>
      <c r="F111" s="16" t="n"/>
      <c r="G111" s="17" t="n"/>
      <c r="H111" s="18" t="n"/>
      <c r="I111" s="15" t="n"/>
      <c r="J111" s="19">
        <f>IF(OR($G111="",$H111=""),"",IF($G111=0,"",$H111/$G111))</f>
        <v/>
      </c>
      <c r="K111" s="16">
        <f>IF(OR($B111="",$F111="",$E111="Arla 32"),"",IFERROR(1/(1/SUMPRODUCT(MAX(($B$5:$B$1004=$B111)*($F$5:$F$1004&lt;$F111)*($E$5:$E$1004&lt;&gt;"Arla 32")*$F$5:$F$1004))),""))</f>
        <v/>
      </c>
      <c r="L111" s="16">
        <f>IF($K111="","",$F111-$K111)</f>
        <v/>
      </c>
      <c r="M111" s="17">
        <f>IF(OR($L111="",$G111="",$I111="Não"),"",IF($G111=0,"",$L111/$G111))</f>
        <v/>
      </c>
      <c r="N111" s="18">
        <f>IF(OR($L111="",$H111=""),"",IF($L111&lt;=0,"",$H111/$L111))</f>
        <v/>
      </c>
      <c r="O111" s="15">
        <f>IF($L111="","",IF($L111&gt;Listas!$H$3,"Km rodado alto: confira o km digitado",IF(AND($M111&lt;&gt;"",Listas!$H$2&lt;&gt;""),IF($M111&lt;Listas!$H$2,"Média abaixo do esperado: confira",""),"")))</f>
        <v/>
      </c>
      <c r="P111" s="15" t="n"/>
    </row>
    <row r="112">
      <c r="A112" s="14" t="n"/>
      <c r="B112" s="15" t="n"/>
      <c r="C112" s="15" t="n"/>
      <c r="D112" s="15" t="n"/>
      <c r="E112" s="15" t="n"/>
      <c r="F112" s="16" t="n"/>
      <c r="G112" s="17" t="n"/>
      <c r="H112" s="18" t="n"/>
      <c r="I112" s="15" t="n"/>
      <c r="J112" s="19">
        <f>IF(OR($G112="",$H112=""),"",IF($G112=0,"",$H112/$G112))</f>
        <v/>
      </c>
      <c r="K112" s="16">
        <f>IF(OR($B112="",$F112="",$E112="Arla 32"),"",IFERROR(1/(1/SUMPRODUCT(MAX(($B$5:$B$1004=$B112)*($F$5:$F$1004&lt;$F112)*($E$5:$E$1004&lt;&gt;"Arla 32")*$F$5:$F$1004))),""))</f>
        <v/>
      </c>
      <c r="L112" s="16">
        <f>IF($K112="","",$F112-$K112)</f>
        <v/>
      </c>
      <c r="M112" s="17">
        <f>IF(OR($L112="",$G112="",$I112="Não"),"",IF($G112=0,"",$L112/$G112))</f>
        <v/>
      </c>
      <c r="N112" s="18">
        <f>IF(OR($L112="",$H112=""),"",IF($L112&lt;=0,"",$H112/$L112))</f>
        <v/>
      </c>
      <c r="O112" s="15">
        <f>IF($L112="","",IF($L112&gt;Listas!$H$3,"Km rodado alto: confira o km digitado",IF(AND($M112&lt;&gt;"",Listas!$H$2&lt;&gt;""),IF($M112&lt;Listas!$H$2,"Média abaixo do esperado: confira",""),"")))</f>
        <v/>
      </c>
      <c r="P112" s="15" t="n"/>
    </row>
    <row r="113">
      <c r="A113" s="14" t="n"/>
      <c r="B113" s="15" t="n"/>
      <c r="C113" s="15" t="n"/>
      <c r="D113" s="15" t="n"/>
      <c r="E113" s="15" t="n"/>
      <c r="F113" s="16" t="n"/>
      <c r="G113" s="17" t="n"/>
      <c r="H113" s="18" t="n"/>
      <c r="I113" s="15" t="n"/>
      <c r="J113" s="19">
        <f>IF(OR($G113="",$H113=""),"",IF($G113=0,"",$H113/$G113))</f>
        <v/>
      </c>
      <c r="K113" s="16">
        <f>IF(OR($B113="",$F113="",$E113="Arla 32"),"",IFERROR(1/(1/SUMPRODUCT(MAX(($B$5:$B$1004=$B113)*($F$5:$F$1004&lt;$F113)*($E$5:$E$1004&lt;&gt;"Arla 32")*$F$5:$F$1004))),""))</f>
        <v/>
      </c>
      <c r="L113" s="16">
        <f>IF($K113="","",$F113-$K113)</f>
        <v/>
      </c>
      <c r="M113" s="17">
        <f>IF(OR($L113="",$G113="",$I113="Não"),"",IF($G113=0,"",$L113/$G113))</f>
        <v/>
      </c>
      <c r="N113" s="18">
        <f>IF(OR($L113="",$H113=""),"",IF($L113&lt;=0,"",$H113/$L113))</f>
        <v/>
      </c>
      <c r="O113" s="15">
        <f>IF($L113="","",IF($L113&gt;Listas!$H$3,"Km rodado alto: confira o km digitado",IF(AND($M113&lt;&gt;"",Listas!$H$2&lt;&gt;""),IF($M113&lt;Listas!$H$2,"Média abaixo do esperado: confira",""),"")))</f>
        <v/>
      </c>
      <c r="P113" s="15" t="n"/>
    </row>
    <row r="114">
      <c r="A114" s="14" t="n"/>
      <c r="B114" s="15" t="n"/>
      <c r="C114" s="15" t="n"/>
      <c r="D114" s="15" t="n"/>
      <c r="E114" s="15" t="n"/>
      <c r="F114" s="16" t="n"/>
      <c r="G114" s="17" t="n"/>
      <c r="H114" s="18" t="n"/>
      <c r="I114" s="15" t="n"/>
      <c r="J114" s="19">
        <f>IF(OR($G114="",$H114=""),"",IF($G114=0,"",$H114/$G114))</f>
        <v/>
      </c>
      <c r="K114" s="16">
        <f>IF(OR($B114="",$F114="",$E114="Arla 32"),"",IFERROR(1/(1/SUMPRODUCT(MAX(($B$5:$B$1004=$B114)*($F$5:$F$1004&lt;$F114)*($E$5:$E$1004&lt;&gt;"Arla 32")*$F$5:$F$1004))),""))</f>
        <v/>
      </c>
      <c r="L114" s="16">
        <f>IF($K114="","",$F114-$K114)</f>
        <v/>
      </c>
      <c r="M114" s="17">
        <f>IF(OR($L114="",$G114="",$I114="Não"),"",IF($G114=0,"",$L114/$G114))</f>
        <v/>
      </c>
      <c r="N114" s="18">
        <f>IF(OR($L114="",$H114=""),"",IF($L114&lt;=0,"",$H114/$L114))</f>
        <v/>
      </c>
      <c r="O114" s="15">
        <f>IF($L114="","",IF($L114&gt;Listas!$H$3,"Km rodado alto: confira o km digitado",IF(AND($M114&lt;&gt;"",Listas!$H$2&lt;&gt;""),IF($M114&lt;Listas!$H$2,"Média abaixo do esperado: confira",""),"")))</f>
        <v/>
      </c>
      <c r="P114" s="15" t="n"/>
    </row>
    <row r="115">
      <c r="A115" s="14" t="n"/>
      <c r="B115" s="15" t="n"/>
      <c r="C115" s="15" t="n"/>
      <c r="D115" s="15" t="n"/>
      <c r="E115" s="15" t="n"/>
      <c r="F115" s="16" t="n"/>
      <c r="G115" s="17" t="n"/>
      <c r="H115" s="18" t="n"/>
      <c r="I115" s="15" t="n"/>
      <c r="J115" s="19">
        <f>IF(OR($G115="",$H115=""),"",IF($G115=0,"",$H115/$G115))</f>
        <v/>
      </c>
      <c r="K115" s="16">
        <f>IF(OR($B115="",$F115="",$E115="Arla 32"),"",IFERROR(1/(1/SUMPRODUCT(MAX(($B$5:$B$1004=$B115)*($F$5:$F$1004&lt;$F115)*($E$5:$E$1004&lt;&gt;"Arla 32")*$F$5:$F$1004))),""))</f>
        <v/>
      </c>
      <c r="L115" s="16">
        <f>IF($K115="","",$F115-$K115)</f>
        <v/>
      </c>
      <c r="M115" s="17">
        <f>IF(OR($L115="",$G115="",$I115="Não"),"",IF($G115=0,"",$L115/$G115))</f>
        <v/>
      </c>
      <c r="N115" s="18">
        <f>IF(OR($L115="",$H115=""),"",IF($L115&lt;=0,"",$H115/$L115))</f>
        <v/>
      </c>
      <c r="O115" s="15">
        <f>IF($L115="","",IF($L115&gt;Listas!$H$3,"Km rodado alto: confira o km digitado",IF(AND($M115&lt;&gt;"",Listas!$H$2&lt;&gt;""),IF($M115&lt;Listas!$H$2,"Média abaixo do esperado: confira",""),"")))</f>
        <v/>
      </c>
      <c r="P115" s="15" t="n"/>
    </row>
    <row r="116">
      <c r="A116" s="14" t="n"/>
      <c r="B116" s="15" t="n"/>
      <c r="C116" s="15" t="n"/>
      <c r="D116" s="15" t="n"/>
      <c r="E116" s="15" t="n"/>
      <c r="F116" s="16" t="n"/>
      <c r="G116" s="17" t="n"/>
      <c r="H116" s="18" t="n"/>
      <c r="I116" s="15" t="n"/>
      <c r="J116" s="19">
        <f>IF(OR($G116="",$H116=""),"",IF($G116=0,"",$H116/$G116))</f>
        <v/>
      </c>
      <c r="K116" s="16">
        <f>IF(OR($B116="",$F116="",$E116="Arla 32"),"",IFERROR(1/(1/SUMPRODUCT(MAX(($B$5:$B$1004=$B116)*($F$5:$F$1004&lt;$F116)*($E$5:$E$1004&lt;&gt;"Arla 32")*$F$5:$F$1004))),""))</f>
        <v/>
      </c>
      <c r="L116" s="16">
        <f>IF($K116="","",$F116-$K116)</f>
        <v/>
      </c>
      <c r="M116" s="17">
        <f>IF(OR($L116="",$G116="",$I116="Não"),"",IF($G116=0,"",$L116/$G116))</f>
        <v/>
      </c>
      <c r="N116" s="18">
        <f>IF(OR($L116="",$H116=""),"",IF($L116&lt;=0,"",$H116/$L116))</f>
        <v/>
      </c>
      <c r="O116" s="15">
        <f>IF($L116="","",IF($L116&gt;Listas!$H$3,"Km rodado alto: confira o km digitado",IF(AND($M116&lt;&gt;"",Listas!$H$2&lt;&gt;""),IF($M116&lt;Listas!$H$2,"Média abaixo do esperado: confira",""),"")))</f>
        <v/>
      </c>
      <c r="P116" s="15" t="n"/>
    </row>
    <row r="117">
      <c r="A117" s="14" t="n"/>
      <c r="B117" s="15" t="n"/>
      <c r="C117" s="15" t="n"/>
      <c r="D117" s="15" t="n"/>
      <c r="E117" s="15" t="n"/>
      <c r="F117" s="16" t="n"/>
      <c r="G117" s="17" t="n"/>
      <c r="H117" s="18" t="n"/>
      <c r="I117" s="15" t="n"/>
      <c r="J117" s="19">
        <f>IF(OR($G117="",$H117=""),"",IF($G117=0,"",$H117/$G117))</f>
        <v/>
      </c>
      <c r="K117" s="16">
        <f>IF(OR($B117="",$F117="",$E117="Arla 32"),"",IFERROR(1/(1/SUMPRODUCT(MAX(($B$5:$B$1004=$B117)*($F$5:$F$1004&lt;$F117)*($E$5:$E$1004&lt;&gt;"Arla 32")*$F$5:$F$1004))),""))</f>
        <v/>
      </c>
      <c r="L117" s="16">
        <f>IF($K117="","",$F117-$K117)</f>
        <v/>
      </c>
      <c r="M117" s="17">
        <f>IF(OR($L117="",$G117="",$I117="Não"),"",IF($G117=0,"",$L117/$G117))</f>
        <v/>
      </c>
      <c r="N117" s="18">
        <f>IF(OR($L117="",$H117=""),"",IF($L117&lt;=0,"",$H117/$L117))</f>
        <v/>
      </c>
      <c r="O117" s="15">
        <f>IF($L117="","",IF($L117&gt;Listas!$H$3,"Km rodado alto: confira o km digitado",IF(AND($M117&lt;&gt;"",Listas!$H$2&lt;&gt;""),IF($M117&lt;Listas!$H$2,"Média abaixo do esperado: confira",""),"")))</f>
        <v/>
      </c>
      <c r="P117" s="15" t="n"/>
    </row>
    <row r="118">
      <c r="A118" s="14" t="n"/>
      <c r="B118" s="15" t="n"/>
      <c r="C118" s="15" t="n"/>
      <c r="D118" s="15" t="n"/>
      <c r="E118" s="15" t="n"/>
      <c r="F118" s="16" t="n"/>
      <c r="G118" s="17" t="n"/>
      <c r="H118" s="18" t="n"/>
      <c r="I118" s="15" t="n"/>
      <c r="J118" s="19">
        <f>IF(OR($G118="",$H118=""),"",IF($G118=0,"",$H118/$G118))</f>
        <v/>
      </c>
      <c r="K118" s="16">
        <f>IF(OR($B118="",$F118="",$E118="Arla 32"),"",IFERROR(1/(1/SUMPRODUCT(MAX(($B$5:$B$1004=$B118)*($F$5:$F$1004&lt;$F118)*($E$5:$E$1004&lt;&gt;"Arla 32")*$F$5:$F$1004))),""))</f>
        <v/>
      </c>
      <c r="L118" s="16">
        <f>IF($K118="","",$F118-$K118)</f>
        <v/>
      </c>
      <c r="M118" s="17">
        <f>IF(OR($L118="",$G118="",$I118="Não"),"",IF($G118=0,"",$L118/$G118))</f>
        <v/>
      </c>
      <c r="N118" s="18">
        <f>IF(OR($L118="",$H118=""),"",IF($L118&lt;=0,"",$H118/$L118))</f>
        <v/>
      </c>
      <c r="O118" s="15">
        <f>IF($L118="","",IF($L118&gt;Listas!$H$3,"Km rodado alto: confira o km digitado",IF(AND($M118&lt;&gt;"",Listas!$H$2&lt;&gt;""),IF($M118&lt;Listas!$H$2,"Média abaixo do esperado: confira",""),"")))</f>
        <v/>
      </c>
      <c r="P118" s="15" t="n"/>
    </row>
    <row r="119">
      <c r="A119" s="14" t="n"/>
      <c r="B119" s="15" t="n"/>
      <c r="C119" s="15" t="n"/>
      <c r="D119" s="15" t="n"/>
      <c r="E119" s="15" t="n"/>
      <c r="F119" s="16" t="n"/>
      <c r="G119" s="17" t="n"/>
      <c r="H119" s="18" t="n"/>
      <c r="I119" s="15" t="n"/>
      <c r="J119" s="19">
        <f>IF(OR($G119="",$H119=""),"",IF($G119=0,"",$H119/$G119))</f>
        <v/>
      </c>
      <c r="K119" s="16">
        <f>IF(OR($B119="",$F119="",$E119="Arla 32"),"",IFERROR(1/(1/SUMPRODUCT(MAX(($B$5:$B$1004=$B119)*($F$5:$F$1004&lt;$F119)*($E$5:$E$1004&lt;&gt;"Arla 32")*$F$5:$F$1004))),""))</f>
        <v/>
      </c>
      <c r="L119" s="16">
        <f>IF($K119="","",$F119-$K119)</f>
        <v/>
      </c>
      <c r="M119" s="17">
        <f>IF(OR($L119="",$G119="",$I119="Não"),"",IF($G119=0,"",$L119/$G119))</f>
        <v/>
      </c>
      <c r="N119" s="18">
        <f>IF(OR($L119="",$H119=""),"",IF($L119&lt;=0,"",$H119/$L119))</f>
        <v/>
      </c>
      <c r="O119" s="15">
        <f>IF($L119="","",IF($L119&gt;Listas!$H$3,"Km rodado alto: confira o km digitado",IF(AND($M119&lt;&gt;"",Listas!$H$2&lt;&gt;""),IF($M119&lt;Listas!$H$2,"Média abaixo do esperado: confira",""),"")))</f>
        <v/>
      </c>
      <c r="P119" s="15" t="n"/>
    </row>
    <row r="120">
      <c r="A120" s="14" t="n"/>
      <c r="B120" s="15" t="n"/>
      <c r="C120" s="15" t="n"/>
      <c r="D120" s="15" t="n"/>
      <c r="E120" s="15" t="n"/>
      <c r="F120" s="16" t="n"/>
      <c r="G120" s="17" t="n"/>
      <c r="H120" s="18" t="n"/>
      <c r="I120" s="15" t="n"/>
      <c r="J120" s="19">
        <f>IF(OR($G120="",$H120=""),"",IF($G120=0,"",$H120/$G120))</f>
        <v/>
      </c>
      <c r="K120" s="16">
        <f>IF(OR($B120="",$F120="",$E120="Arla 32"),"",IFERROR(1/(1/SUMPRODUCT(MAX(($B$5:$B$1004=$B120)*($F$5:$F$1004&lt;$F120)*($E$5:$E$1004&lt;&gt;"Arla 32")*$F$5:$F$1004))),""))</f>
        <v/>
      </c>
      <c r="L120" s="16">
        <f>IF($K120="","",$F120-$K120)</f>
        <v/>
      </c>
      <c r="M120" s="17">
        <f>IF(OR($L120="",$G120="",$I120="Não"),"",IF($G120=0,"",$L120/$G120))</f>
        <v/>
      </c>
      <c r="N120" s="18">
        <f>IF(OR($L120="",$H120=""),"",IF($L120&lt;=0,"",$H120/$L120))</f>
        <v/>
      </c>
      <c r="O120" s="15">
        <f>IF($L120="","",IF($L120&gt;Listas!$H$3,"Km rodado alto: confira o km digitado",IF(AND($M120&lt;&gt;"",Listas!$H$2&lt;&gt;""),IF($M120&lt;Listas!$H$2,"Média abaixo do esperado: confira",""),"")))</f>
        <v/>
      </c>
      <c r="P120" s="15" t="n"/>
    </row>
    <row r="121">
      <c r="A121" s="14" t="n"/>
      <c r="B121" s="15" t="n"/>
      <c r="C121" s="15" t="n"/>
      <c r="D121" s="15" t="n"/>
      <c r="E121" s="15" t="n"/>
      <c r="F121" s="16" t="n"/>
      <c r="G121" s="17" t="n"/>
      <c r="H121" s="18" t="n"/>
      <c r="I121" s="15" t="n"/>
      <c r="J121" s="19">
        <f>IF(OR($G121="",$H121=""),"",IF($G121=0,"",$H121/$G121))</f>
        <v/>
      </c>
      <c r="K121" s="16">
        <f>IF(OR($B121="",$F121="",$E121="Arla 32"),"",IFERROR(1/(1/SUMPRODUCT(MAX(($B$5:$B$1004=$B121)*($F$5:$F$1004&lt;$F121)*($E$5:$E$1004&lt;&gt;"Arla 32")*$F$5:$F$1004))),""))</f>
        <v/>
      </c>
      <c r="L121" s="16">
        <f>IF($K121="","",$F121-$K121)</f>
        <v/>
      </c>
      <c r="M121" s="17">
        <f>IF(OR($L121="",$G121="",$I121="Não"),"",IF($G121=0,"",$L121/$G121))</f>
        <v/>
      </c>
      <c r="N121" s="18">
        <f>IF(OR($L121="",$H121=""),"",IF($L121&lt;=0,"",$H121/$L121))</f>
        <v/>
      </c>
      <c r="O121" s="15">
        <f>IF($L121="","",IF($L121&gt;Listas!$H$3,"Km rodado alto: confira o km digitado",IF(AND($M121&lt;&gt;"",Listas!$H$2&lt;&gt;""),IF($M121&lt;Listas!$H$2,"Média abaixo do esperado: confira",""),"")))</f>
        <v/>
      </c>
      <c r="P121" s="15" t="n"/>
    </row>
    <row r="122">
      <c r="A122" s="14" t="n"/>
      <c r="B122" s="15" t="n"/>
      <c r="C122" s="15" t="n"/>
      <c r="D122" s="15" t="n"/>
      <c r="E122" s="15" t="n"/>
      <c r="F122" s="16" t="n"/>
      <c r="G122" s="17" t="n"/>
      <c r="H122" s="18" t="n"/>
      <c r="I122" s="15" t="n"/>
      <c r="J122" s="19">
        <f>IF(OR($G122="",$H122=""),"",IF($G122=0,"",$H122/$G122))</f>
        <v/>
      </c>
      <c r="K122" s="16">
        <f>IF(OR($B122="",$F122="",$E122="Arla 32"),"",IFERROR(1/(1/SUMPRODUCT(MAX(($B$5:$B$1004=$B122)*($F$5:$F$1004&lt;$F122)*($E$5:$E$1004&lt;&gt;"Arla 32")*$F$5:$F$1004))),""))</f>
        <v/>
      </c>
      <c r="L122" s="16">
        <f>IF($K122="","",$F122-$K122)</f>
        <v/>
      </c>
      <c r="M122" s="17">
        <f>IF(OR($L122="",$G122="",$I122="Não"),"",IF($G122=0,"",$L122/$G122))</f>
        <v/>
      </c>
      <c r="N122" s="18">
        <f>IF(OR($L122="",$H122=""),"",IF($L122&lt;=0,"",$H122/$L122))</f>
        <v/>
      </c>
      <c r="O122" s="15">
        <f>IF($L122="","",IF($L122&gt;Listas!$H$3,"Km rodado alto: confira o km digitado",IF(AND($M122&lt;&gt;"",Listas!$H$2&lt;&gt;""),IF($M122&lt;Listas!$H$2,"Média abaixo do esperado: confira",""),"")))</f>
        <v/>
      </c>
      <c r="P122" s="15" t="n"/>
    </row>
    <row r="123">
      <c r="A123" s="14" t="n"/>
      <c r="B123" s="15" t="n"/>
      <c r="C123" s="15" t="n"/>
      <c r="D123" s="15" t="n"/>
      <c r="E123" s="15" t="n"/>
      <c r="F123" s="16" t="n"/>
      <c r="G123" s="17" t="n"/>
      <c r="H123" s="18" t="n"/>
      <c r="I123" s="15" t="n"/>
      <c r="J123" s="19">
        <f>IF(OR($G123="",$H123=""),"",IF($G123=0,"",$H123/$G123))</f>
        <v/>
      </c>
      <c r="K123" s="16">
        <f>IF(OR($B123="",$F123="",$E123="Arla 32"),"",IFERROR(1/(1/SUMPRODUCT(MAX(($B$5:$B$1004=$B123)*($F$5:$F$1004&lt;$F123)*($E$5:$E$1004&lt;&gt;"Arla 32")*$F$5:$F$1004))),""))</f>
        <v/>
      </c>
      <c r="L123" s="16">
        <f>IF($K123="","",$F123-$K123)</f>
        <v/>
      </c>
      <c r="M123" s="17">
        <f>IF(OR($L123="",$G123="",$I123="Não"),"",IF($G123=0,"",$L123/$G123))</f>
        <v/>
      </c>
      <c r="N123" s="18">
        <f>IF(OR($L123="",$H123=""),"",IF($L123&lt;=0,"",$H123/$L123))</f>
        <v/>
      </c>
      <c r="O123" s="15">
        <f>IF($L123="","",IF($L123&gt;Listas!$H$3,"Km rodado alto: confira o km digitado",IF(AND($M123&lt;&gt;"",Listas!$H$2&lt;&gt;""),IF($M123&lt;Listas!$H$2,"Média abaixo do esperado: confira",""),"")))</f>
        <v/>
      </c>
      <c r="P123" s="15" t="n"/>
    </row>
    <row r="124">
      <c r="A124" s="14" t="n"/>
      <c r="B124" s="15" t="n"/>
      <c r="C124" s="15" t="n"/>
      <c r="D124" s="15" t="n"/>
      <c r="E124" s="15" t="n"/>
      <c r="F124" s="16" t="n"/>
      <c r="G124" s="17" t="n"/>
      <c r="H124" s="18" t="n"/>
      <c r="I124" s="15" t="n"/>
      <c r="J124" s="19">
        <f>IF(OR($G124="",$H124=""),"",IF($G124=0,"",$H124/$G124))</f>
        <v/>
      </c>
      <c r="K124" s="16">
        <f>IF(OR($B124="",$F124="",$E124="Arla 32"),"",IFERROR(1/(1/SUMPRODUCT(MAX(($B$5:$B$1004=$B124)*($F$5:$F$1004&lt;$F124)*($E$5:$E$1004&lt;&gt;"Arla 32")*$F$5:$F$1004))),""))</f>
        <v/>
      </c>
      <c r="L124" s="16">
        <f>IF($K124="","",$F124-$K124)</f>
        <v/>
      </c>
      <c r="M124" s="17">
        <f>IF(OR($L124="",$G124="",$I124="Não"),"",IF($G124=0,"",$L124/$G124))</f>
        <v/>
      </c>
      <c r="N124" s="18">
        <f>IF(OR($L124="",$H124=""),"",IF($L124&lt;=0,"",$H124/$L124))</f>
        <v/>
      </c>
      <c r="O124" s="15">
        <f>IF($L124="","",IF($L124&gt;Listas!$H$3,"Km rodado alto: confira o km digitado",IF(AND($M124&lt;&gt;"",Listas!$H$2&lt;&gt;""),IF($M124&lt;Listas!$H$2,"Média abaixo do esperado: confira",""),"")))</f>
        <v/>
      </c>
      <c r="P124" s="15" t="n"/>
    </row>
    <row r="125">
      <c r="A125" s="14" t="n"/>
      <c r="B125" s="15" t="n"/>
      <c r="C125" s="15" t="n"/>
      <c r="D125" s="15" t="n"/>
      <c r="E125" s="15" t="n"/>
      <c r="F125" s="16" t="n"/>
      <c r="G125" s="17" t="n"/>
      <c r="H125" s="18" t="n"/>
      <c r="I125" s="15" t="n"/>
      <c r="J125" s="19">
        <f>IF(OR($G125="",$H125=""),"",IF($G125=0,"",$H125/$G125))</f>
        <v/>
      </c>
      <c r="K125" s="16">
        <f>IF(OR($B125="",$F125="",$E125="Arla 32"),"",IFERROR(1/(1/SUMPRODUCT(MAX(($B$5:$B$1004=$B125)*($F$5:$F$1004&lt;$F125)*($E$5:$E$1004&lt;&gt;"Arla 32")*$F$5:$F$1004))),""))</f>
        <v/>
      </c>
      <c r="L125" s="16">
        <f>IF($K125="","",$F125-$K125)</f>
        <v/>
      </c>
      <c r="M125" s="17">
        <f>IF(OR($L125="",$G125="",$I125="Não"),"",IF($G125=0,"",$L125/$G125))</f>
        <v/>
      </c>
      <c r="N125" s="18">
        <f>IF(OR($L125="",$H125=""),"",IF($L125&lt;=0,"",$H125/$L125))</f>
        <v/>
      </c>
      <c r="O125" s="15">
        <f>IF($L125="","",IF($L125&gt;Listas!$H$3,"Km rodado alto: confira o km digitado",IF(AND($M125&lt;&gt;"",Listas!$H$2&lt;&gt;""),IF($M125&lt;Listas!$H$2,"Média abaixo do esperado: confira",""),"")))</f>
        <v/>
      </c>
      <c r="P125" s="15" t="n"/>
    </row>
    <row r="126">
      <c r="A126" s="14" t="n"/>
      <c r="B126" s="15" t="n"/>
      <c r="C126" s="15" t="n"/>
      <c r="D126" s="15" t="n"/>
      <c r="E126" s="15" t="n"/>
      <c r="F126" s="16" t="n"/>
      <c r="G126" s="17" t="n"/>
      <c r="H126" s="18" t="n"/>
      <c r="I126" s="15" t="n"/>
      <c r="J126" s="19">
        <f>IF(OR($G126="",$H126=""),"",IF($G126=0,"",$H126/$G126))</f>
        <v/>
      </c>
      <c r="K126" s="16">
        <f>IF(OR($B126="",$F126="",$E126="Arla 32"),"",IFERROR(1/(1/SUMPRODUCT(MAX(($B$5:$B$1004=$B126)*($F$5:$F$1004&lt;$F126)*($E$5:$E$1004&lt;&gt;"Arla 32")*$F$5:$F$1004))),""))</f>
        <v/>
      </c>
      <c r="L126" s="16">
        <f>IF($K126="","",$F126-$K126)</f>
        <v/>
      </c>
      <c r="M126" s="17">
        <f>IF(OR($L126="",$G126="",$I126="Não"),"",IF($G126=0,"",$L126/$G126))</f>
        <v/>
      </c>
      <c r="N126" s="18">
        <f>IF(OR($L126="",$H126=""),"",IF($L126&lt;=0,"",$H126/$L126))</f>
        <v/>
      </c>
      <c r="O126" s="15">
        <f>IF($L126="","",IF($L126&gt;Listas!$H$3,"Km rodado alto: confira o km digitado",IF(AND($M126&lt;&gt;"",Listas!$H$2&lt;&gt;""),IF($M126&lt;Listas!$H$2,"Média abaixo do esperado: confira",""),"")))</f>
        <v/>
      </c>
      <c r="P126" s="15" t="n"/>
    </row>
    <row r="127">
      <c r="A127" s="14" t="n"/>
      <c r="B127" s="15" t="n"/>
      <c r="C127" s="15" t="n"/>
      <c r="D127" s="15" t="n"/>
      <c r="E127" s="15" t="n"/>
      <c r="F127" s="16" t="n"/>
      <c r="G127" s="17" t="n"/>
      <c r="H127" s="18" t="n"/>
      <c r="I127" s="15" t="n"/>
      <c r="J127" s="19">
        <f>IF(OR($G127="",$H127=""),"",IF($G127=0,"",$H127/$G127))</f>
        <v/>
      </c>
      <c r="K127" s="16">
        <f>IF(OR($B127="",$F127="",$E127="Arla 32"),"",IFERROR(1/(1/SUMPRODUCT(MAX(($B$5:$B$1004=$B127)*($F$5:$F$1004&lt;$F127)*($E$5:$E$1004&lt;&gt;"Arla 32")*$F$5:$F$1004))),""))</f>
        <v/>
      </c>
      <c r="L127" s="16">
        <f>IF($K127="","",$F127-$K127)</f>
        <v/>
      </c>
      <c r="M127" s="17">
        <f>IF(OR($L127="",$G127="",$I127="Não"),"",IF($G127=0,"",$L127/$G127))</f>
        <v/>
      </c>
      <c r="N127" s="18">
        <f>IF(OR($L127="",$H127=""),"",IF($L127&lt;=0,"",$H127/$L127))</f>
        <v/>
      </c>
      <c r="O127" s="15">
        <f>IF($L127="","",IF($L127&gt;Listas!$H$3,"Km rodado alto: confira o km digitado",IF(AND($M127&lt;&gt;"",Listas!$H$2&lt;&gt;""),IF($M127&lt;Listas!$H$2,"Média abaixo do esperado: confira",""),"")))</f>
        <v/>
      </c>
      <c r="P127" s="15" t="n"/>
    </row>
    <row r="128">
      <c r="A128" s="14" t="n"/>
      <c r="B128" s="15" t="n"/>
      <c r="C128" s="15" t="n"/>
      <c r="D128" s="15" t="n"/>
      <c r="E128" s="15" t="n"/>
      <c r="F128" s="16" t="n"/>
      <c r="G128" s="17" t="n"/>
      <c r="H128" s="18" t="n"/>
      <c r="I128" s="15" t="n"/>
      <c r="J128" s="19">
        <f>IF(OR($G128="",$H128=""),"",IF($G128=0,"",$H128/$G128))</f>
        <v/>
      </c>
      <c r="K128" s="16">
        <f>IF(OR($B128="",$F128="",$E128="Arla 32"),"",IFERROR(1/(1/SUMPRODUCT(MAX(($B$5:$B$1004=$B128)*($F$5:$F$1004&lt;$F128)*($E$5:$E$1004&lt;&gt;"Arla 32")*$F$5:$F$1004))),""))</f>
        <v/>
      </c>
      <c r="L128" s="16">
        <f>IF($K128="","",$F128-$K128)</f>
        <v/>
      </c>
      <c r="M128" s="17">
        <f>IF(OR($L128="",$G128="",$I128="Não"),"",IF($G128=0,"",$L128/$G128))</f>
        <v/>
      </c>
      <c r="N128" s="18">
        <f>IF(OR($L128="",$H128=""),"",IF($L128&lt;=0,"",$H128/$L128))</f>
        <v/>
      </c>
      <c r="O128" s="15">
        <f>IF($L128="","",IF($L128&gt;Listas!$H$3,"Km rodado alto: confira o km digitado",IF(AND($M128&lt;&gt;"",Listas!$H$2&lt;&gt;""),IF($M128&lt;Listas!$H$2,"Média abaixo do esperado: confira",""),"")))</f>
        <v/>
      </c>
      <c r="P128" s="15" t="n"/>
    </row>
    <row r="129">
      <c r="A129" s="14" t="n"/>
      <c r="B129" s="15" t="n"/>
      <c r="C129" s="15" t="n"/>
      <c r="D129" s="15" t="n"/>
      <c r="E129" s="15" t="n"/>
      <c r="F129" s="16" t="n"/>
      <c r="G129" s="17" t="n"/>
      <c r="H129" s="18" t="n"/>
      <c r="I129" s="15" t="n"/>
      <c r="J129" s="19">
        <f>IF(OR($G129="",$H129=""),"",IF($G129=0,"",$H129/$G129))</f>
        <v/>
      </c>
      <c r="K129" s="16">
        <f>IF(OR($B129="",$F129="",$E129="Arla 32"),"",IFERROR(1/(1/SUMPRODUCT(MAX(($B$5:$B$1004=$B129)*($F$5:$F$1004&lt;$F129)*($E$5:$E$1004&lt;&gt;"Arla 32")*$F$5:$F$1004))),""))</f>
        <v/>
      </c>
      <c r="L129" s="16">
        <f>IF($K129="","",$F129-$K129)</f>
        <v/>
      </c>
      <c r="M129" s="17">
        <f>IF(OR($L129="",$G129="",$I129="Não"),"",IF($G129=0,"",$L129/$G129))</f>
        <v/>
      </c>
      <c r="N129" s="18">
        <f>IF(OR($L129="",$H129=""),"",IF($L129&lt;=0,"",$H129/$L129))</f>
        <v/>
      </c>
      <c r="O129" s="15">
        <f>IF($L129="","",IF($L129&gt;Listas!$H$3,"Km rodado alto: confira o km digitado",IF(AND($M129&lt;&gt;"",Listas!$H$2&lt;&gt;""),IF($M129&lt;Listas!$H$2,"Média abaixo do esperado: confira",""),"")))</f>
        <v/>
      </c>
      <c r="P129" s="15" t="n"/>
    </row>
    <row r="130">
      <c r="A130" s="14" t="n"/>
      <c r="B130" s="15" t="n"/>
      <c r="C130" s="15" t="n"/>
      <c r="D130" s="15" t="n"/>
      <c r="E130" s="15" t="n"/>
      <c r="F130" s="16" t="n"/>
      <c r="G130" s="17" t="n"/>
      <c r="H130" s="18" t="n"/>
      <c r="I130" s="15" t="n"/>
      <c r="J130" s="19">
        <f>IF(OR($G130="",$H130=""),"",IF($G130=0,"",$H130/$G130))</f>
        <v/>
      </c>
      <c r="K130" s="16">
        <f>IF(OR($B130="",$F130="",$E130="Arla 32"),"",IFERROR(1/(1/SUMPRODUCT(MAX(($B$5:$B$1004=$B130)*($F$5:$F$1004&lt;$F130)*($E$5:$E$1004&lt;&gt;"Arla 32")*$F$5:$F$1004))),""))</f>
        <v/>
      </c>
      <c r="L130" s="16">
        <f>IF($K130="","",$F130-$K130)</f>
        <v/>
      </c>
      <c r="M130" s="17">
        <f>IF(OR($L130="",$G130="",$I130="Não"),"",IF($G130=0,"",$L130/$G130))</f>
        <v/>
      </c>
      <c r="N130" s="18">
        <f>IF(OR($L130="",$H130=""),"",IF($L130&lt;=0,"",$H130/$L130))</f>
        <v/>
      </c>
      <c r="O130" s="15">
        <f>IF($L130="","",IF($L130&gt;Listas!$H$3,"Km rodado alto: confira o km digitado",IF(AND($M130&lt;&gt;"",Listas!$H$2&lt;&gt;""),IF($M130&lt;Listas!$H$2,"Média abaixo do esperado: confira",""),"")))</f>
        <v/>
      </c>
      <c r="P130" s="15" t="n"/>
    </row>
    <row r="131">
      <c r="A131" s="14" t="n"/>
      <c r="B131" s="15" t="n"/>
      <c r="C131" s="15" t="n"/>
      <c r="D131" s="15" t="n"/>
      <c r="E131" s="15" t="n"/>
      <c r="F131" s="16" t="n"/>
      <c r="G131" s="17" t="n"/>
      <c r="H131" s="18" t="n"/>
      <c r="I131" s="15" t="n"/>
      <c r="J131" s="19">
        <f>IF(OR($G131="",$H131=""),"",IF($G131=0,"",$H131/$G131))</f>
        <v/>
      </c>
      <c r="K131" s="16">
        <f>IF(OR($B131="",$F131="",$E131="Arla 32"),"",IFERROR(1/(1/SUMPRODUCT(MAX(($B$5:$B$1004=$B131)*($F$5:$F$1004&lt;$F131)*($E$5:$E$1004&lt;&gt;"Arla 32")*$F$5:$F$1004))),""))</f>
        <v/>
      </c>
      <c r="L131" s="16">
        <f>IF($K131="","",$F131-$K131)</f>
        <v/>
      </c>
      <c r="M131" s="17">
        <f>IF(OR($L131="",$G131="",$I131="Não"),"",IF($G131=0,"",$L131/$G131))</f>
        <v/>
      </c>
      <c r="N131" s="18">
        <f>IF(OR($L131="",$H131=""),"",IF($L131&lt;=0,"",$H131/$L131))</f>
        <v/>
      </c>
      <c r="O131" s="15">
        <f>IF($L131="","",IF($L131&gt;Listas!$H$3,"Km rodado alto: confira o km digitado",IF(AND($M131&lt;&gt;"",Listas!$H$2&lt;&gt;""),IF($M131&lt;Listas!$H$2,"Média abaixo do esperado: confira",""),"")))</f>
        <v/>
      </c>
      <c r="P131" s="15" t="n"/>
    </row>
    <row r="132">
      <c r="A132" s="14" t="n"/>
      <c r="B132" s="15" t="n"/>
      <c r="C132" s="15" t="n"/>
      <c r="D132" s="15" t="n"/>
      <c r="E132" s="15" t="n"/>
      <c r="F132" s="16" t="n"/>
      <c r="G132" s="17" t="n"/>
      <c r="H132" s="18" t="n"/>
      <c r="I132" s="15" t="n"/>
      <c r="J132" s="19">
        <f>IF(OR($G132="",$H132=""),"",IF($G132=0,"",$H132/$G132))</f>
        <v/>
      </c>
      <c r="K132" s="16">
        <f>IF(OR($B132="",$F132="",$E132="Arla 32"),"",IFERROR(1/(1/SUMPRODUCT(MAX(($B$5:$B$1004=$B132)*($F$5:$F$1004&lt;$F132)*($E$5:$E$1004&lt;&gt;"Arla 32")*$F$5:$F$1004))),""))</f>
        <v/>
      </c>
      <c r="L132" s="16">
        <f>IF($K132="","",$F132-$K132)</f>
        <v/>
      </c>
      <c r="M132" s="17">
        <f>IF(OR($L132="",$G132="",$I132="Não"),"",IF($G132=0,"",$L132/$G132))</f>
        <v/>
      </c>
      <c r="N132" s="18">
        <f>IF(OR($L132="",$H132=""),"",IF($L132&lt;=0,"",$H132/$L132))</f>
        <v/>
      </c>
      <c r="O132" s="15">
        <f>IF($L132="","",IF($L132&gt;Listas!$H$3,"Km rodado alto: confira o km digitado",IF(AND($M132&lt;&gt;"",Listas!$H$2&lt;&gt;""),IF($M132&lt;Listas!$H$2,"Média abaixo do esperado: confira",""),"")))</f>
        <v/>
      </c>
      <c r="P132" s="15" t="n"/>
    </row>
    <row r="133">
      <c r="A133" s="14" t="n"/>
      <c r="B133" s="15" t="n"/>
      <c r="C133" s="15" t="n"/>
      <c r="D133" s="15" t="n"/>
      <c r="E133" s="15" t="n"/>
      <c r="F133" s="16" t="n"/>
      <c r="G133" s="17" t="n"/>
      <c r="H133" s="18" t="n"/>
      <c r="I133" s="15" t="n"/>
      <c r="J133" s="19">
        <f>IF(OR($G133="",$H133=""),"",IF($G133=0,"",$H133/$G133))</f>
        <v/>
      </c>
      <c r="K133" s="16">
        <f>IF(OR($B133="",$F133="",$E133="Arla 32"),"",IFERROR(1/(1/SUMPRODUCT(MAX(($B$5:$B$1004=$B133)*($F$5:$F$1004&lt;$F133)*($E$5:$E$1004&lt;&gt;"Arla 32")*$F$5:$F$1004))),""))</f>
        <v/>
      </c>
      <c r="L133" s="16">
        <f>IF($K133="","",$F133-$K133)</f>
        <v/>
      </c>
      <c r="M133" s="17">
        <f>IF(OR($L133="",$G133="",$I133="Não"),"",IF($G133=0,"",$L133/$G133))</f>
        <v/>
      </c>
      <c r="N133" s="18">
        <f>IF(OR($L133="",$H133=""),"",IF($L133&lt;=0,"",$H133/$L133))</f>
        <v/>
      </c>
      <c r="O133" s="15">
        <f>IF($L133="","",IF($L133&gt;Listas!$H$3,"Km rodado alto: confira o km digitado",IF(AND($M133&lt;&gt;"",Listas!$H$2&lt;&gt;""),IF($M133&lt;Listas!$H$2,"Média abaixo do esperado: confira",""),"")))</f>
        <v/>
      </c>
      <c r="P133" s="15" t="n"/>
    </row>
    <row r="134">
      <c r="A134" s="14" t="n"/>
      <c r="B134" s="15" t="n"/>
      <c r="C134" s="15" t="n"/>
      <c r="D134" s="15" t="n"/>
      <c r="E134" s="15" t="n"/>
      <c r="F134" s="16" t="n"/>
      <c r="G134" s="17" t="n"/>
      <c r="H134" s="18" t="n"/>
      <c r="I134" s="15" t="n"/>
      <c r="J134" s="19">
        <f>IF(OR($G134="",$H134=""),"",IF($G134=0,"",$H134/$G134))</f>
        <v/>
      </c>
      <c r="K134" s="16">
        <f>IF(OR($B134="",$F134="",$E134="Arla 32"),"",IFERROR(1/(1/SUMPRODUCT(MAX(($B$5:$B$1004=$B134)*($F$5:$F$1004&lt;$F134)*($E$5:$E$1004&lt;&gt;"Arla 32")*$F$5:$F$1004))),""))</f>
        <v/>
      </c>
      <c r="L134" s="16">
        <f>IF($K134="","",$F134-$K134)</f>
        <v/>
      </c>
      <c r="M134" s="17">
        <f>IF(OR($L134="",$G134="",$I134="Não"),"",IF($G134=0,"",$L134/$G134))</f>
        <v/>
      </c>
      <c r="N134" s="18">
        <f>IF(OR($L134="",$H134=""),"",IF($L134&lt;=0,"",$H134/$L134))</f>
        <v/>
      </c>
      <c r="O134" s="15">
        <f>IF($L134="","",IF($L134&gt;Listas!$H$3,"Km rodado alto: confira o km digitado",IF(AND($M134&lt;&gt;"",Listas!$H$2&lt;&gt;""),IF($M134&lt;Listas!$H$2,"Média abaixo do esperado: confira",""),"")))</f>
        <v/>
      </c>
      <c r="P134" s="15" t="n"/>
    </row>
    <row r="135">
      <c r="A135" s="14" t="n"/>
      <c r="B135" s="15" t="n"/>
      <c r="C135" s="15" t="n"/>
      <c r="D135" s="15" t="n"/>
      <c r="E135" s="15" t="n"/>
      <c r="F135" s="16" t="n"/>
      <c r="G135" s="17" t="n"/>
      <c r="H135" s="18" t="n"/>
      <c r="I135" s="15" t="n"/>
      <c r="J135" s="19">
        <f>IF(OR($G135="",$H135=""),"",IF($G135=0,"",$H135/$G135))</f>
        <v/>
      </c>
      <c r="K135" s="16">
        <f>IF(OR($B135="",$F135="",$E135="Arla 32"),"",IFERROR(1/(1/SUMPRODUCT(MAX(($B$5:$B$1004=$B135)*($F$5:$F$1004&lt;$F135)*($E$5:$E$1004&lt;&gt;"Arla 32")*$F$5:$F$1004))),""))</f>
        <v/>
      </c>
      <c r="L135" s="16">
        <f>IF($K135="","",$F135-$K135)</f>
        <v/>
      </c>
      <c r="M135" s="17">
        <f>IF(OR($L135="",$G135="",$I135="Não"),"",IF($G135=0,"",$L135/$G135))</f>
        <v/>
      </c>
      <c r="N135" s="18">
        <f>IF(OR($L135="",$H135=""),"",IF($L135&lt;=0,"",$H135/$L135))</f>
        <v/>
      </c>
      <c r="O135" s="15">
        <f>IF($L135="","",IF($L135&gt;Listas!$H$3,"Km rodado alto: confira o km digitado",IF(AND($M135&lt;&gt;"",Listas!$H$2&lt;&gt;""),IF($M135&lt;Listas!$H$2,"Média abaixo do esperado: confira",""),"")))</f>
        <v/>
      </c>
      <c r="P135" s="15" t="n"/>
    </row>
    <row r="136">
      <c r="A136" s="14" t="n"/>
      <c r="B136" s="15" t="n"/>
      <c r="C136" s="15" t="n"/>
      <c r="D136" s="15" t="n"/>
      <c r="E136" s="15" t="n"/>
      <c r="F136" s="16" t="n"/>
      <c r="G136" s="17" t="n"/>
      <c r="H136" s="18" t="n"/>
      <c r="I136" s="15" t="n"/>
      <c r="J136" s="19">
        <f>IF(OR($G136="",$H136=""),"",IF($G136=0,"",$H136/$G136))</f>
        <v/>
      </c>
      <c r="K136" s="16">
        <f>IF(OR($B136="",$F136="",$E136="Arla 32"),"",IFERROR(1/(1/SUMPRODUCT(MAX(($B$5:$B$1004=$B136)*($F$5:$F$1004&lt;$F136)*($E$5:$E$1004&lt;&gt;"Arla 32")*$F$5:$F$1004))),""))</f>
        <v/>
      </c>
      <c r="L136" s="16">
        <f>IF($K136="","",$F136-$K136)</f>
        <v/>
      </c>
      <c r="M136" s="17">
        <f>IF(OR($L136="",$G136="",$I136="Não"),"",IF($G136=0,"",$L136/$G136))</f>
        <v/>
      </c>
      <c r="N136" s="18">
        <f>IF(OR($L136="",$H136=""),"",IF($L136&lt;=0,"",$H136/$L136))</f>
        <v/>
      </c>
      <c r="O136" s="15">
        <f>IF($L136="","",IF($L136&gt;Listas!$H$3,"Km rodado alto: confira o km digitado",IF(AND($M136&lt;&gt;"",Listas!$H$2&lt;&gt;""),IF($M136&lt;Listas!$H$2,"Média abaixo do esperado: confira",""),"")))</f>
        <v/>
      </c>
      <c r="P136" s="15" t="n"/>
    </row>
    <row r="137">
      <c r="A137" s="14" t="n"/>
      <c r="B137" s="15" t="n"/>
      <c r="C137" s="15" t="n"/>
      <c r="D137" s="15" t="n"/>
      <c r="E137" s="15" t="n"/>
      <c r="F137" s="16" t="n"/>
      <c r="G137" s="17" t="n"/>
      <c r="H137" s="18" t="n"/>
      <c r="I137" s="15" t="n"/>
      <c r="J137" s="19">
        <f>IF(OR($G137="",$H137=""),"",IF($G137=0,"",$H137/$G137))</f>
        <v/>
      </c>
      <c r="K137" s="16">
        <f>IF(OR($B137="",$F137="",$E137="Arla 32"),"",IFERROR(1/(1/SUMPRODUCT(MAX(($B$5:$B$1004=$B137)*($F$5:$F$1004&lt;$F137)*($E$5:$E$1004&lt;&gt;"Arla 32")*$F$5:$F$1004))),""))</f>
        <v/>
      </c>
      <c r="L137" s="16">
        <f>IF($K137="","",$F137-$K137)</f>
        <v/>
      </c>
      <c r="M137" s="17">
        <f>IF(OR($L137="",$G137="",$I137="Não"),"",IF($G137=0,"",$L137/$G137))</f>
        <v/>
      </c>
      <c r="N137" s="18">
        <f>IF(OR($L137="",$H137=""),"",IF($L137&lt;=0,"",$H137/$L137))</f>
        <v/>
      </c>
      <c r="O137" s="15">
        <f>IF($L137="","",IF($L137&gt;Listas!$H$3,"Km rodado alto: confira o km digitado",IF(AND($M137&lt;&gt;"",Listas!$H$2&lt;&gt;""),IF($M137&lt;Listas!$H$2,"Média abaixo do esperado: confira",""),"")))</f>
        <v/>
      </c>
      <c r="P137" s="15" t="n"/>
    </row>
    <row r="138">
      <c r="A138" s="14" t="n"/>
      <c r="B138" s="15" t="n"/>
      <c r="C138" s="15" t="n"/>
      <c r="D138" s="15" t="n"/>
      <c r="E138" s="15" t="n"/>
      <c r="F138" s="16" t="n"/>
      <c r="G138" s="17" t="n"/>
      <c r="H138" s="18" t="n"/>
      <c r="I138" s="15" t="n"/>
      <c r="J138" s="19">
        <f>IF(OR($G138="",$H138=""),"",IF($G138=0,"",$H138/$G138))</f>
        <v/>
      </c>
      <c r="K138" s="16">
        <f>IF(OR($B138="",$F138="",$E138="Arla 32"),"",IFERROR(1/(1/SUMPRODUCT(MAX(($B$5:$B$1004=$B138)*($F$5:$F$1004&lt;$F138)*($E$5:$E$1004&lt;&gt;"Arla 32")*$F$5:$F$1004))),""))</f>
        <v/>
      </c>
      <c r="L138" s="16">
        <f>IF($K138="","",$F138-$K138)</f>
        <v/>
      </c>
      <c r="M138" s="17">
        <f>IF(OR($L138="",$G138="",$I138="Não"),"",IF($G138=0,"",$L138/$G138))</f>
        <v/>
      </c>
      <c r="N138" s="18">
        <f>IF(OR($L138="",$H138=""),"",IF($L138&lt;=0,"",$H138/$L138))</f>
        <v/>
      </c>
      <c r="O138" s="15">
        <f>IF($L138="","",IF($L138&gt;Listas!$H$3,"Km rodado alto: confira o km digitado",IF(AND($M138&lt;&gt;"",Listas!$H$2&lt;&gt;""),IF($M138&lt;Listas!$H$2,"Média abaixo do esperado: confira",""),"")))</f>
        <v/>
      </c>
      <c r="P138" s="15" t="n"/>
    </row>
    <row r="139">
      <c r="A139" s="14" t="n"/>
      <c r="B139" s="15" t="n"/>
      <c r="C139" s="15" t="n"/>
      <c r="D139" s="15" t="n"/>
      <c r="E139" s="15" t="n"/>
      <c r="F139" s="16" t="n"/>
      <c r="G139" s="17" t="n"/>
      <c r="H139" s="18" t="n"/>
      <c r="I139" s="15" t="n"/>
      <c r="J139" s="19">
        <f>IF(OR($G139="",$H139=""),"",IF($G139=0,"",$H139/$G139))</f>
        <v/>
      </c>
      <c r="K139" s="16">
        <f>IF(OR($B139="",$F139="",$E139="Arla 32"),"",IFERROR(1/(1/SUMPRODUCT(MAX(($B$5:$B$1004=$B139)*($F$5:$F$1004&lt;$F139)*($E$5:$E$1004&lt;&gt;"Arla 32")*$F$5:$F$1004))),""))</f>
        <v/>
      </c>
      <c r="L139" s="16">
        <f>IF($K139="","",$F139-$K139)</f>
        <v/>
      </c>
      <c r="M139" s="17">
        <f>IF(OR($L139="",$G139="",$I139="Não"),"",IF($G139=0,"",$L139/$G139))</f>
        <v/>
      </c>
      <c r="N139" s="18">
        <f>IF(OR($L139="",$H139=""),"",IF($L139&lt;=0,"",$H139/$L139))</f>
        <v/>
      </c>
      <c r="O139" s="15">
        <f>IF($L139="","",IF($L139&gt;Listas!$H$3,"Km rodado alto: confira o km digitado",IF(AND($M139&lt;&gt;"",Listas!$H$2&lt;&gt;""),IF($M139&lt;Listas!$H$2,"Média abaixo do esperado: confira",""),"")))</f>
        <v/>
      </c>
      <c r="P139" s="15" t="n"/>
    </row>
    <row r="140">
      <c r="A140" s="14" t="n"/>
      <c r="B140" s="15" t="n"/>
      <c r="C140" s="15" t="n"/>
      <c r="D140" s="15" t="n"/>
      <c r="E140" s="15" t="n"/>
      <c r="F140" s="16" t="n"/>
      <c r="G140" s="17" t="n"/>
      <c r="H140" s="18" t="n"/>
      <c r="I140" s="15" t="n"/>
      <c r="J140" s="19">
        <f>IF(OR($G140="",$H140=""),"",IF($G140=0,"",$H140/$G140))</f>
        <v/>
      </c>
      <c r="K140" s="16">
        <f>IF(OR($B140="",$F140="",$E140="Arla 32"),"",IFERROR(1/(1/SUMPRODUCT(MAX(($B$5:$B$1004=$B140)*($F$5:$F$1004&lt;$F140)*($E$5:$E$1004&lt;&gt;"Arla 32")*$F$5:$F$1004))),""))</f>
        <v/>
      </c>
      <c r="L140" s="16">
        <f>IF($K140="","",$F140-$K140)</f>
        <v/>
      </c>
      <c r="M140" s="17">
        <f>IF(OR($L140="",$G140="",$I140="Não"),"",IF($G140=0,"",$L140/$G140))</f>
        <v/>
      </c>
      <c r="N140" s="18">
        <f>IF(OR($L140="",$H140=""),"",IF($L140&lt;=0,"",$H140/$L140))</f>
        <v/>
      </c>
      <c r="O140" s="15">
        <f>IF($L140="","",IF($L140&gt;Listas!$H$3,"Km rodado alto: confira o km digitado",IF(AND($M140&lt;&gt;"",Listas!$H$2&lt;&gt;""),IF($M140&lt;Listas!$H$2,"Média abaixo do esperado: confira",""),"")))</f>
        <v/>
      </c>
      <c r="P140" s="15" t="n"/>
    </row>
    <row r="141">
      <c r="A141" s="14" t="n"/>
      <c r="B141" s="15" t="n"/>
      <c r="C141" s="15" t="n"/>
      <c r="D141" s="15" t="n"/>
      <c r="E141" s="15" t="n"/>
      <c r="F141" s="16" t="n"/>
      <c r="G141" s="17" t="n"/>
      <c r="H141" s="18" t="n"/>
      <c r="I141" s="15" t="n"/>
      <c r="J141" s="19">
        <f>IF(OR($G141="",$H141=""),"",IF($G141=0,"",$H141/$G141))</f>
        <v/>
      </c>
      <c r="K141" s="16">
        <f>IF(OR($B141="",$F141="",$E141="Arla 32"),"",IFERROR(1/(1/SUMPRODUCT(MAX(($B$5:$B$1004=$B141)*($F$5:$F$1004&lt;$F141)*($E$5:$E$1004&lt;&gt;"Arla 32")*$F$5:$F$1004))),""))</f>
        <v/>
      </c>
      <c r="L141" s="16">
        <f>IF($K141="","",$F141-$K141)</f>
        <v/>
      </c>
      <c r="M141" s="17">
        <f>IF(OR($L141="",$G141="",$I141="Não"),"",IF($G141=0,"",$L141/$G141))</f>
        <v/>
      </c>
      <c r="N141" s="18">
        <f>IF(OR($L141="",$H141=""),"",IF($L141&lt;=0,"",$H141/$L141))</f>
        <v/>
      </c>
      <c r="O141" s="15">
        <f>IF($L141="","",IF($L141&gt;Listas!$H$3,"Km rodado alto: confira o km digitado",IF(AND($M141&lt;&gt;"",Listas!$H$2&lt;&gt;""),IF($M141&lt;Listas!$H$2,"Média abaixo do esperado: confira",""),"")))</f>
        <v/>
      </c>
      <c r="P141" s="15" t="n"/>
    </row>
    <row r="142">
      <c r="A142" s="14" t="n"/>
      <c r="B142" s="15" t="n"/>
      <c r="C142" s="15" t="n"/>
      <c r="D142" s="15" t="n"/>
      <c r="E142" s="15" t="n"/>
      <c r="F142" s="16" t="n"/>
      <c r="G142" s="17" t="n"/>
      <c r="H142" s="18" t="n"/>
      <c r="I142" s="15" t="n"/>
      <c r="J142" s="19">
        <f>IF(OR($G142="",$H142=""),"",IF($G142=0,"",$H142/$G142))</f>
        <v/>
      </c>
      <c r="K142" s="16">
        <f>IF(OR($B142="",$F142="",$E142="Arla 32"),"",IFERROR(1/(1/SUMPRODUCT(MAX(($B$5:$B$1004=$B142)*($F$5:$F$1004&lt;$F142)*($E$5:$E$1004&lt;&gt;"Arla 32")*$F$5:$F$1004))),""))</f>
        <v/>
      </c>
      <c r="L142" s="16">
        <f>IF($K142="","",$F142-$K142)</f>
        <v/>
      </c>
      <c r="M142" s="17">
        <f>IF(OR($L142="",$G142="",$I142="Não"),"",IF($G142=0,"",$L142/$G142))</f>
        <v/>
      </c>
      <c r="N142" s="18">
        <f>IF(OR($L142="",$H142=""),"",IF($L142&lt;=0,"",$H142/$L142))</f>
        <v/>
      </c>
      <c r="O142" s="15">
        <f>IF($L142="","",IF($L142&gt;Listas!$H$3,"Km rodado alto: confira o km digitado",IF(AND($M142&lt;&gt;"",Listas!$H$2&lt;&gt;""),IF($M142&lt;Listas!$H$2,"Média abaixo do esperado: confira",""),"")))</f>
        <v/>
      </c>
      <c r="P142" s="15" t="n"/>
    </row>
    <row r="143">
      <c r="A143" s="14" t="n"/>
      <c r="B143" s="15" t="n"/>
      <c r="C143" s="15" t="n"/>
      <c r="D143" s="15" t="n"/>
      <c r="E143" s="15" t="n"/>
      <c r="F143" s="16" t="n"/>
      <c r="G143" s="17" t="n"/>
      <c r="H143" s="18" t="n"/>
      <c r="I143" s="15" t="n"/>
      <c r="J143" s="19">
        <f>IF(OR($G143="",$H143=""),"",IF($G143=0,"",$H143/$G143))</f>
        <v/>
      </c>
      <c r="K143" s="16">
        <f>IF(OR($B143="",$F143="",$E143="Arla 32"),"",IFERROR(1/(1/SUMPRODUCT(MAX(($B$5:$B$1004=$B143)*($F$5:$F$1004&lt;$F143)*($E$5:$E$1004&lt;&gt;"Arla 32")*$F$5:$F$1004))),""))</f>
        <v/>
      </c>
      <c r="L143" s="16">
        <f>IF($K143="","",$F143-$K143)</f>
        <v/>
      </c>
      <c r="M143" s="17">
        <f>IF(OR($L143="",$G143="",$I143="Não"),"",IF($G143=0,"",$L143/$G143))</f>
        <v/>
      </c>
      <c r="N143" s="18">
        <f>IF(OR($L143="",$H143=""),"",IF($L143&lt;=0,"",$H143/$L143))</f>
        <v/>
      </c>
      <c r="O143" s="15">
        <f>IF($L143="","",IF($L143&gt;Listas!$H$3,"Km rodado alto: confira o km digitado",IF(AND($M143&lt;&gt;"",Listas!$H$2&lt;&gt;""),IF($M143&lt;Listas!$H$2,"Média abaixo do esperado: confira",""),"")))</f>
        <v/>
      </c>
      <c r="P143" s="15" t="n"/>
    </row>
    <row r="144">
      <c r="A144" s="14" t="n"/>
      <c r="B144" s="15" t="n"/>
      <c r="C144" s="15" t="n"/>
      <c r="D144" s="15" t="n"/>
      <c r="E144" s="15" t="n"/>
      <c r="F144" s="16" t="n"/>
      <c r="G144" s="17" t="n"/>
      <c r="H144" s="18" t="n"/>
      <c r="I144" s="15" t="n"/>
      <c r="J144" s="19">
        <f>IF(OR($G144="",$H144=""),"",IF($G144=0,"",$H144/$G144))</f>
        <v/>
      </c>
      <c r="K144" s="16">
        <f>IF(OR($B144="",$F144="",$E144="Arla 32"),"",IFERROR(1/(1/SUMPRODUCT(MAX(($B$5:$B$1004=$B144)*($F$5:$F$1004&lt;$F144)*($E$5:$E$1004&lt;&gt;"Arla 32")*$F$5:$F$1004))),""))</f>
        <v/>
      </c>
      <c r="L144" s="16">
        <f>IF($K144="","",$F144-$K144)</f>
        <v/>
      </c>
      <c r="M144" s="17">
        <f>IF(OR($L144="",$G144="",$I144="Não"),"",IF($G144=0,"",$L144/$G144))</f>
        <v/>
      </c>
      <c r="N144" s="18">
        <f>IF(OR($L144="",$H144=""),"",IF($L144&lt;=0,"",$H144/$L144))</f>
        <v/>
      </c>
      <c r="O144" s="15">
        <f>IF($L144="","",IF($L144&gt;Listas!$H$3,"Km rodado alto: confira o km digitado",IF(AND($M144&lt;&gt;"",Listas!$H$2&lt;&gt;""),IF($M144&lt;Listas!$H$2,"Média abaixo do esperado: confira",""),"")))</f>
        <v/>
      </c>
      <c r="P144" s="15" t="n"/>
    </row>
    <row r="145">
      <c r="A145" s="14" t="n"/>
      <c r="B145" s="15" t="n"/>
      <c r="C145" s="15" t="n"/>
      <c r="D145" s="15" t="n"/>
      <c r="E145" s="15" t="n"/>
      <c r="F145" s="16" t="n"/>
      <c r="G145" s="17" t="n"/>
      <c r="H145" s="18" t="n"/>
      <c r="I145" s="15" t="n"/>
      <c r="J145" s="19">
        <f>IF(OR($G145="",$H145=""),"",IF($G145=0,"",$H145/$G145))</f>
        <v/>
      </c>
      <c r="K145" s="16">
        <f>IF(OR($B145="",$F145="",$E145="Arla 32"),"",IFERROR(1/(1/SUMPRODUCT(MAX(($B$5:$B$1004=$B145)*($F$5:$F$1004&lt;$F145)*($E$5:$E$1004&lt;&gt;"Arla 32")*$F$5:$F$1004))),""))</f>
        <v/>
      </c>
      <c r="L145" s="16">
        <f>IF($K145="","",$F145-$K145)</f>
        <v/>
      </c>
      <c r="M145" s="17">
        <f>IF(OR($L145="",$G145="",$I145="Não"),"",IF($G145=0,"",$L145/$G145))</f>
        <v/>
      </c>
      <c r="N145" s="18">
        <f>IF(OR($L145="",$H145=""),"",IF($L145&lt;=0,"",$H145/$L145))</f>
        <v/>
      </c>
      <c r="O145" s="15">
        <f>IF($L145="","",IF($L145&gt;Listas!$H$3,"Km rodado alto: confira o km digitado",IF(AND($M145&lt;&gt;"",Listas!$H$2&lt;&gt;""),IF($M145&lt;Listas!$H$2,"Média abaixo do esperado: confira",""),"")))</f>
        <v/>
      </c>
      <c r="P145" s="15" t="n"/>
    </row>
    <row r="146">
      <c r="A146" s="14" t="n"/>
      <c r="B146" s="15" t="n"/>
      <c r="C146" s="15" t="n"/>
      <c r="D146" s="15" t="n"/>
      <c r="E146" s="15" t="n"/>
      <c r="F146" s="16" t="n"/>
      <c r="G146" s="17" t="n"/>
      <c r="H146" s="18" t="n"/>
      <c r="I146" s="15" t="n"/>
      <c r="J146" s="19">
        <f>IF(OR($G146="",$H146=""),"",IF($G146=0,"",$H146/$G146))</f>
        <v/>
      </c>
      <c r="K146" s="16">
        <f>IF(OR($B146="",$F146="",$E146="Arla 32"),"",IFERROR(1/(1/SUMPRODUCT(MAX(($B$5:$B$1004=$B146)*($F$5:$F$1004&lt;$F146)*($E$5:$E$1004&lt;&gt;"Arla 32")*$F$5:$F$1004))),""))</f>
        <v/>
      </c>
      <c r="L146" s="16">
        <f>IF($K146="","",$F146-$K146)</f>
        <v/>
      </c>
      <c r="M146" s="17">
        <f>IF(OR($L146="",$G146="",$I146="Não"),"",IF($G146=0,"",$L146/$G146))</f>
        <v/>
      </c>
      <c r="N146" s="18">
        <f>IF(OR($L146="",$H146=""),"",IF($L146&lt;=0,"",$H146/$L146))</f>
        <v/>
      </c>
      <c r="O146" s="15">
        <f>IF($L146="","",IF($L146&gt;Listas!$H$3,"Km rodado alto: confira o km digitado",IF(AND($M146&lt;&gt;"",Listas!$H$2&lt;&gt;""),IF($M146&lt;Listas!$H$2,"Média abaixo do esperado: confira",""),"")))</f>
        <v/>
      </c>
      <c r="P146" s="15" t="n"/>
    </row>
    <row r="147">
      <c r="A147" s="14" t="n"/>
      <c r="B147" s="15" t="n"/>
      <c r="C147" s="15" t="n"/>
      <c r="D147" s="15" t="n"/>
      <c r="E147" s="15" t="n"/>
      <c r="F147" s="16" t="n"/>
      <c r="G147" s="17" t="n"/>
      <c r="H147" s="18" t="n"/>
      <c r="I147" s="15" t="n"/>
      <c r="J147" s="19">
        <f>IF(OR($G147="",$H147=""),"",IF($G147=0,"",$H147/$G147))</f>
        <v/>
      </c>
      <c r="K147" s="16">
        <f>IF(OR($B147="",$F147="",$E147="Arla 32"),"",IFERROR(1/(1/SUMPRODUCT(MAX(($B$5:$B$1004=$B147)*($F$5:$F$1004&lt;$F147)*($E$5:$E$1004&lt;&gt;"Arla 32")*$F$5:$F$1004))),""))</f>
        <v/>
      </c>
      <c r="L147" s="16">
        <f>IF($K147="","",$F147-$K147)</f>
        <v/>
      </c>
      <c r="M147" s="17">
        <f>IF(OR($L147="",$G147="",$I147="Não"),"",IF($G147=0,"",$L147/$G147))</f>
        <v/>
      </c>
      <c r="N147" s="18">
        <f>IF(OR($L147="",$H147=""),"",IF($L147&lt;=0,"",$H147/$L147))</f>
        <v/>
      </c>
      <c r="O147" s="15">
        <f>IF($L147="","",IF($L147&gt;Listas!$H$3,"Km rodado alto: confira o km digitado",IF(AND($M147&lt;&gt;"",Listas!$H$2&lt;&gt;""),IF($M147&lt;Listas!$H$2,"Média abaixo do esperado: confira",""),"")))</f>
        <v/>
      </c>
      <c r="P147" s="15" t="n"/>
    </row>
    <row r="148">
      <c r="A148" s="14" t="n"/>
      <c r="B148" s="15" t="n"/>
      <c r="C148" s="15" t="n"/>
      <c r="D148" s="15" t="n"/>
      <c r="E148" s="15" t="n"/>
      <c r="F148" s="16" t="n"/>
      <c r="G148" s="17" t="n"/>
      <c r="H148" s="18" t="n"/>
      <c r="I148" s="15" t="n"/>
      <c r="J148" s="19">
        <f>IF(OR($G148="",$H148=""),"",IF($G148=0,"",$H148/$G148))</f>
        <v/>
      </c>
      <c r="K148" s="16">
        <f>IF(OR($B148="",$F148="",$E148="Arla 32"),"",IFERROR(1/(1/SUMPRODUCT(MAX(($B$5:$B$1004=$B148)*($F$5:$F$1004&lt;$F148)*($E$5:$E$1004&lt;&gt;"Arla 32")*$F$5:$F$1004))),""))</f>
        <v/>
      </c>
      <c r="L148" s="16">
        <f>IF($K148="","",$F148-$K148)</f>
        <v/>
      </c>
      <c r="M148" s="17">
        <f>IF(OR($L148="",$G148="",$I148="Não"),"",IF($G148=0,"",$L148/$G148))</f>
        <v/>
      </c>
      <c r="N148" s="18">
        <f>IF(OR($L148="",$H148=""),"",IF($L148&lt;=0,"",$H148/$L148))</f>
        <v/>
      </c>
      <c r="O148" s="15">
        <f>IF($L148="","",IF($L148&gt;Listas!$H$3,"Km rodado alto: confira o km digitado",IF(AND($M148&lt;&gt;"",Listas!$H$2&lt;&gt;""),IF($M148&lt;Listas!$H$2,"Média abaixo do esperado: confira",""),"")))</f>
        <v/>
      </c>
      <c r="P148" s="15" t="n"/>
    </row>
    <row r="149">
      <c r="A149" s="14" t="n"/>
      <c r="B149" s="15" t="n"/>
      <c r="C149" s="15" t="n"/>
      <c r="D149" s="15" t="n"/>
      <c r="E149" s="15" t="n"/>
      <c r="F149" s="16" t="n"/>
      <c r="G149" s="17" t="n"/>
      <c r="H149" s="18" t="n"/>
      <c r="I149" s="15" t="n"/>
      <c r="J149" s="19">
        <f>IF(OR($G149="",$H149=""),"",IF($G149=0,"",$H149/$G149))</f>
        <v/>
      </c>
      <c r="K149" s="16">
        <f>IF(OR($B149="",$F149="",$E149="Arla 32"),"",IFERROR(1/(1/SUMPRODUCT(MAX(($B$5:$B$1004=$B149)*($F$5:$F$1004&lt;$F149)*($E$5:$E$1004&lt;&gt;"Arla 32")*$F$5:$F$1004))),""))</f>
        <v/>
      </c>
      <c r="L149" s="16">
        <f>IF($K149="","",$F149-$K149)</f>
        <v/>
      </c>
      <c r="M149" s="17">
        <f>IF(OR($L149="",$G149="",$I149="Não"),"",IF($G149=0,"",$L149/$G149))</f>
        <v/>
      </c>
      <c r="N149" s="18">
        <f>IF(OR($L149="",$H149=""),"",IF($L149&lt;=0,"",$H149/$L149))</f>
        <v/>
      </c>
      <c r="O149" s="15">
        <f>IF($L149="","",IF($L149&gt;Listas!$H$3,"Km rodado alto: confira o km digitado",IF(AND($M149&lt;&gt;"",Listas!$H$2&lt;&gt;""),IF($M149&lt;Listas!$H$2,"Média abaixo do esperado: confira",""),"")))</f>
        <v/>
      </c>
      <c r="P149" s="15" t="n"/>
    </row>
    <row r="150">
      <c r="A150" s="14" t="n"/>
      <c r="B150" s="15" t="n"/>
      <c r="C150" s="15" t="n"/>
      <c r="D150" s="15" t="n"/>
      <c r="E150" s="15" t="n"/>
      <c r="F150" s="16" t="n"/>
      <c r="G150" s="17" t="n"/>
      <c r="H150" s="18" t="n"/>
      <c r="I150" s="15" t="n"/>
      <c r="J150" s="19">
        <f>IF(OR($G150="",$H150=""),"",IF($G150=0,"",$H150/$G150))</f>
        <v/>
      </c>
      <c r="K150" s="16">
        <f>IF(OR($B150="",$F150="",$E150="Arla 32"),"",IFERROR(1/(1/SUMPRODUCT(MAX(($B$5:$B$1004=$B150)*($F$5:$F$1004&lt;$F150)*($E$5:$E$1004&lt;&gt;"Arla 32")*$F$5:$F$1004))),""))</f>
        <v/>
      </c>
      <c r="L150" s="16">
        <f>IF($K150="","",$F150-$K150)</f>
        <v/>
      </c>
      <c r="M150" s="17">
        <f>IF(OR($L150="",$G150="",$I150="Não"),"",IF($G150=0,"",$L150/$G150))</f>
        <v/>
      </c>
      <c r="N150" s="18">
        <f>IF(OR($L150="",$H150=""),"",IF($L150&lt;=0,"",$H150/$L150))</f>
        <v/>
      </c>
      <c r="O150" s="15">
        <f>IF($L150="","",IF($L150&gt;Listas!$H$3,"Km rodado alto: confira o km digitado",IF(AND($M150&lt;&gt;"",Listas!$H$2&lt;&gt;""),IF($M150&lt;Listas!$H$2,"Média abaixo do esperado: confira",""),"")))</f>
        <v/>
      </c>
      <c r="P150" s="15" t="n"/>
    </row>
    <row r="151">
      <c r="A151" s="14" t="n"/>
      <c r="B151" s="15" t="n"/>
      <c r="C151" s="15" t="n"/>
      <c r="D151" s="15" t="n"/>
      <c r="E151" s="15" t="n"/>
      <c r="F151" s="16" t="n"/>
      <c r="G151" s="17" t="n"/>
      <c r="H151" s="18" t="n"/>
      <c r="I151" s="15" t="n"/>
      <c r="J151" s="19">
        <f>IF(OR($G151="",$H151=""),"",IF($G151=0,"",$H151/$G151))</f>
        <v/>
      </c>
      <c r="K151" s="16">
        <f>IF(OR($B151="",$F151="",$E151="Arla 32"),"",IFERROR(1/(1/SUMPRODUCT(MAX(($B$5:$B$1004=$B151)*($F$5:$F$1004&lt;$F151)*($E$5:$E$1004&lt;&gt;"Arla 32")*$F$5:$F$1004))),""))</f>
        <v/>
      </c>
      <c r="L151" s="16">
        <f>IF($K151="","",$F151-$K151)</f>
        <v/>
      </c>
      <c r="M151" s="17">
        <f>IF(OR($L151="",$G151="",$I151="Não"),"",IF($G151=0,"",$L151/$G151))</f>
        <v/>
      </c>
      <c r="N151" s="18">
        <f>IF(OR($L151="",$H151=""),"",IF($L151&lt;=0,"",$H151/$L151))</f>
        <v/>
      </c>
      <c r="O151" s="15">
        <f>IF($L151="","",IF($L151&gt;Listas!$H$3,"Km rodado alto: confira o km digitado",IF(AND($M151&lt;&gt;"",Listas!$H$2&lt;&gt;""),IF($M151&lt;Listas!$H$2,"Média abaixo do esperado: confira",""),"")))</f>
        <v/>
      </c>
      <c r="P151" s="15" t="n"/>
    </row>
    <row r="152">
      <c r="A152" s="14" t="n"/>
      <c r="B152" s="15" t="n"/>
      <c r="C152" s="15" t="n"/>
      <c r="D152" s="15" t="n"/>
      <c r="E152" s="15" t="n"/>
      <c r="F152" s="16" t="n"/>
      <c r="G152" s="17" t="n"/>
      <c r="H152" s="18" t="n"/>
      <c r="I152" s="15" t="n"/>
      <c r="J152" s="19">
        <f>IF(OR($G152="",$H152=""),"",IF($G152=0,"",$H152/$G152))</f>
        <v/>
      </c>
      <c r="K152" s="16">
        <f>IF(OR($B152="",$F152="",$E152="Arla 32"),"",IFERROR(1/(1/SUMPRODUCT(MAX(($B$5:$B$1004=$B152)*($F$5:$F$1004&lt;$F152)*($E$5:$E$1004&lt;&gt;"Arla 32")*$F$5:$F$1004))),""))</f>
        <v/>
      </c>
      <c r="L152" s="16">
        <f>IF($K152="","",$F152-$K152)</f>
        <v/>
      </c>
      <c r="M152" s="17">
        <f>IF(OR($L152="",$G152="",$I152="Não"),"",IF($G152=0,"",$L152/$G152))</f>
        <v/>
      </c>
      <c r="N152" s="18">
        <f>IF(OR($L152="",$H152=""),"",IF($L152&lt;=0,"",$H152/$L152))</f>
        <v/>
      </c>
      <c r="O152" s="15">
        <f>IF($L152="","",IF($L152&gt;Listas!$H$3,"Km rodado alto: confira o km digitado",IF(AND($M152&lt;&gt;"",Listas!$H$2&lt;&gt;""),IF($M152&lt;Listas!$H$2,"Média abaixo do esperado: confira",""),"")))</f>
        <v/>
      </c>
      <c r="P152" s="15" t="n"/>
    </row>
    <row r="153">
      <c r="A153" s="14" t="n"/>
      <c r="B153" s="15" t="n"/>
      <c r="C153" s="15" t="n"/>
      <c r="D153" s="15" t="n"/>
      <c r="E153" s="15" t="n"/>
      <c r="F153" s="16" t="n"/>
      <c r="G153" s="17" t="n"/>
      <c r="H153" s="18" t="n"/>
      <c r="I153" s="15" t="n"/>
      <c r="J153" s="19">
        <f>IF(OR($G153="",$H153=""),"",IF($G153=0,"",$H153/$G153))</f>
        <v/>
      </c>
      <c r="K153" s="16">
        <f>IF(OR($B153="",$F153="",$E153="Arla 32"),"",IFERROR(1/(1/SUMPRODUCT(MAX(($B$5:$B$1004=$B153)*($F$5:$F$1004&lt;$F153)*($E$5:$E$1004&lt;&gt;"Arla 32")*$F$5:$F$1004))),""))</f>
        <v/>
      </c>
      <c r="L153" s="16">
        <f>IF($K153="","",$F153-$K153)</f>
        <v/>
      </c>
      <c r="M153" s="17">
        <f>IF(OR($L153="",$G153="",$I153="Não"),"",IF($G153=0,"",$L153/$G153))</f>
        <v/>
      </c>
      <c r="N153" s="18">
        <f>IF(OR($L153="",$H153=""),"",IF($L153&lt;=0,"",$H153/$L153))</f>
        <v/>
      </c>
      <c r="O153" s="15">
        <f>IF($L153="","",IF($L153&gt;Listas!$H$3,"Km rodado alto: confira o km digitado",IF(AND($M153&lt;&gt;"",Listas!$H$2&lt;&gt;""),IF($M153&lt;Listas!$H$2,"Média abaixo do esperado: confira",""),"")))</f>
        <v/>
      </c>
      <c r="P153" s="15" t="n"/>
    </row>
    <row r="154">
      <c r="A154" s="14" t="n"/>
      <c r="B154" s="15" t="n"/>
      <c r="C154" s="15" t="n"/>
      <c r="D154" s="15" t="n"/>
      <c r="E154" s="15" t="n"/>
      <c r="F154" s="16" t="n"/>
      <c r="G154" s="17" t="n"/>
      <c r="H154" s="18" t="n"/>
      <c r="I154" s="15" t="n"/>
      <c r="J154" s="19">
        <f>IF(OR($G154="",$H154=""),"",IF($G154=0,"",$H154/$G154))</f>
        <v/>
      </c>
      <c r="K154" s="16">
        <f>IF(OR($B154="",$F154="",$E154="Arla 32"),"",IFERROR(1/(1/SUMPRODUCT(MAX(($B$5:$B$1004=$B154)*($F$5:$F$1004&lt;$F154)*($E$5:$E$1004&lt;&gt;"Arla 32")*$F$5:$F$1004))),""))</f>
        <v/>
      </c>
      <c r="L154" s="16">
        <f>IF($K154="","",$F154-$K154)</f>
        <v/>
      </c>
      <c r="M154" s="17">
        <f>IF(OR($L154="",$G154="",$I154="Não"),"",IF($G154=0,"",$L154/$G154))</f>
        <v/>
      </c>
      <c r="N154" s="18">
        <f>IF(OR($L154="",$H154=""),"",IF($L154&lt;=0,"",$H154/$L154))</f>
        <v/>
      </c>
      <c r="O154" s="15">
        <f>IF($L154="","",IF($L154&gt;Listas!$H$3,"Km rodado alto: confira o km digitado",IF(AND($M154&lt;&gt;"",Listas!$H$2&lt;&gt;""),IF($M154&lt;Listas!$H$2,"Média abaixo do esperado: confira",""),"")))</f>
        <v/>
      </c>
      <c r="P154" s="15" t="n"/>
    </row>
    <row r="155">
      <c r="A155" s="14" t="n"/>
      <c r="B155" s="15" t="n"/>
      <c r="C155" s="15" t="n"/>
      <c r="D155" s="15" t="n"/>
      <c r="E155" s="15" t="n"/>
      <c r="F155" s="16" t="n"/>
      <c r="G155" s="17" t="n"/>
      <c r="H155" s="18" t="n"/>
      <c r="I155" s="15" t="n"/>
      <c r="J155" s="19">
        <f>IF(OR($G155="",$H155=""),"",IF($G155=0,"",$H155/$G155))</f>
        <v/>
      </c>
      <c r="K155" s="16">
        <f>IF(OR($B155="",$F155="",$E155="Arla 32"),"",IFERROR(1/(1/SUMPRODUCT(MAX(($B$5:$B$1004=$B155)*($F$5:$F$1004&lt;$F155)*($E$5:$E$1004&lt;&gt;"Arla 32")*$F$5:$F$1004))),""))</f>
        <v/>
      </c>
      <c r="L155" s="16">
        <f>IF($K155="","",$F155-$K155)</f>
        <v/>
      </c>
      <c r="M155" s="17">
        <f>IF(OR($L155="",$G155="",$I155="Não"),"",IF($G155=0,"",$L155/$G155))</f>
        <v/>
      </c>
      <c r="N155" s="18">
        <f>IF(OR($L155="",$H155=""),"",IF($L155&lt;=0,"",$H155/$L155))</f>
        <v/>
      </c>
      <c r="O155" s="15">
        <f>IF($L155="","",IF($L155&gt;Listas!$H$3,"Km rodado alto: confira o km digitado",IF(AND($M155&lt;&gt;"",Listas!$H$2&lt;&gt;""),IF($M155&lt;Listas!$H$2,"Média abaixo do esperado: confira",""),"")))</f>
        <v/>
      </c>
      <c r="P155" s="15" t="n"/>
    </row>
    <row r="156">
      <c r="A156" s="14" t="n"/>
      <c r="B156" s="15" t="n"/>
      <c r="C156" s="15" t="n"/>
      <c r="D156" s="15" t="n"/>
      <c r="E156" s="15" t="n"/>
      <c r="F156" s="16" t="n"/>
      <c r="G156" s="17" t="n"/>
      <c r="H156" s="18" t="n"/>
      <c r="I156" s="15" t="n"/>
      <c r="J156" s="19">
        <f>IF(OR($G156="",$H156=""),"",IF($G156=0,"",$H156/$G156))</f>
        <v/>
      </c>
      <c r="K156" s="16">
        <f>IF(OR($B156="",$F156="",$E156="Arla 32"),"",IFERROR(1/(1/SUMPRODUCT(MAX(($B$5:$B$1004=$B156)*($F$5:$F$1004&lt;$F156)*($E$5:$E$1004&lt;&gt;"Arla 32")*$F$5:$F$1004))),""))</f>
        <v/>
      </c>
      <c r="L156" s="16">
        <f>IF($K156="","",$F156-$K156)</f>
        <v/>
      </c>
      <c r="M156" s="17">
        <f>IF(OR($L156="",$G156="",$I156="Não"),"",IF($G156=0,"",$L156/$G156))</f>
        <v/>
      </c>
      <c r="N156" s="18">
        <f>IF(OR($L156="",$H156=""),"",IF($L156&lt;=0,"",$H156/$L156))</f>
        <v/>
      </c>
      <c r="O156" s="15">
        <f>IF($L156="","",IF($L156&gt;Listas!$H$3,"Km rodado alto: confira o km digitado",IF(AND($M156&lt;&gt;"",Listas!$H$2&lt;&gt;""),IF($M156&lt;Listas!$H$2,"Média abaixo do esperado: confira",""),"")))</f>
        <v/>
      </c>
      <c r="P156" s="15" t="n"/>
    </row>
    <row r="157">
      <c r="A157" s="14" t="n"/>
      <c r="B157" s="15" t="n"/>
      <c r="C157" s="15" t="n"/>
      <c r="D157" s="15" t="n"/>
      <c r="E157" s="15" t="n"/>
      <c r="F157" s="16" t="n"/>
      <c r="G157" s="17" t="n"/>
      <c r="H157" s="18" t="n"/>
      <c r="I157" s="15" t="n"/>
      <c r="J157" s="19">
        <f>IF(OR($G157="",$H157=""),"",IF($G157=0,"",$H157/$G157))</f>
        <v/>
      </c>
      <c r="K157" s="16">
        <f>IF(OR($B157="",$F157="",$E157="Arla 32"),"",IFERROR(1/(1/SUMPRODUCT(MAX(($B$5:$B$1004=$B157)*($F$5:$F$1004&lt;$F157)*($E$5:$E$1004&lt;&gt;"Arla 32")*$F$5:$F$1004))),""))</f>
        <v/>
      </c>
      <c r="L157" s="16">
        <f>IF($K157="","",$F157-$K157)</f>
        <v/>
      </c>
      <c r="M157" s="17">
        <f>IF(OR($L157="",$G157="",$I157="Não"),"",IF($G157=0,"",$L157/$G157))</f>
        <v/>
      </c>
      <c r="N157" s="18">
        <f>IF(OR($L157="",$H157=""),"",IF($L157&lt;=0,"",$H157/$L157))</f>
        <v/>
      </c>
      <c r="O157" s="15">
        <f>IF($L157="","",IF($L157&gt;Listas!$H$3,"Km rodado alto: confira o km digitado",IF(AND($M157&lt;&gt;"",Listas!$H$2&lt;&gt;""),IF($M157&lt;Listas!$H$2,"Média abaixo do esperado: confira",""),"")))</f>
        <v/>
      </c>
      <c r="P157" s="15" t="n"/>
    </row>
    <row r="158">
      <c r="A158" s="14" t="n"/>
      <c r="B158" s="15" t="n"/>
      <c r="C158" s="15" t="n"/>
      <c r="D158" s="15" t="n"/>
      <c r="E158" s="15" t="n"/>
      <c r="F158" s="16" t="n"/>
      <c r="G158" s="17" t="n"/>
      <c r="H158" s="18" t="n"/>
      <c r="I158" s="15" t="n"/>
      <c r="J158" s="19">
        <f>IF(OR($G158="",$H158=""),"",IF($G158=0,"",$H158/$G158))</f>
        <v/>
      </c>
      <c r="K158" s="16">
        <f>IF(OR($B158="",$F158="",$E158="Arla 32"),"",IFERROR(1/(1/SUMPRODUCT(MAX(($B$5:$B$1004=$B158)*($F$5:$F$1004&lt;$F158)*($E$5:$E$1004&lt;&gt;"Arla 32")*$F$5:$F$1004))),""))</f>
        <v/>
      </c>
      <c r="L158" s="16">
        <f>IF($K158="","",$F158-$K158)</f>
        <v/>
      </c>
      <c r="M158" s="17">
        <f>IF(OR($L158="",$G158="",$I158="Não"),"",IF($G158=0,"",$L158/$G158))</f>
        <v/>
      </c>
      <c r="N158" s="18">
        <f>IF(OR($L158="",$H158=""),"",IF($L158&lt;=0,"",$H158/$L158))</f>
        <v/>
      </c>
      <c r="O158" s="15">
        <f>IF($L158="","",IF($L158&gt;Listas!$H$3,"Km rodado alto: confira o km digitado",IF(AND($M158&lt;&gt;"",Listas!$H$2&lt;&gt;""),IF($M158&lt;Listas!$H$2,"Média abaixo do esperado: confira",""),"")))</f>
        <v/>
      </c>
      <c r="P158" s="15" t="n"/>
    </row>
    <row r="159">
      <c r="A159" s="14" t="n"/>
      <c r="B159" s="15" t="n"/>
      <c r="C159" s="15" t="n"/>
      <c r="D159" s="15" t="n"/>
      <c r="E159" s="15" t="n"/>
      <c r="F159" s="16" t="n"/>
      <c r="G159" s="17" t="n"/>
      <c r="H159" s="18" t="n"/>
      <c r="I159" s="15" t="n"/>
      <c r="J159" s="19">
        <f>IF(OR($G159="",$H159=""),"",IF($G159=0,"",$H159/$G159))</f>
        <v/>
      </c>
      <c r="K159" s="16">
        <f>IF(OR($B159="",$F159="",$E159="Arla 32"),"",IFERROR(1/(1/SUMPRODUCT(MAX(($B$5:$B$1004=$B159)*($F$5:$F$1004&lt;$F159)*($E$5:$E$1004&lt;&gt;"Arla 32")*$F$5:$F$1004))),""))</f>
        <v/>
      </c>
      <c r="L159" s="16">
        <f>IF($K159="","",$F159-$K159)</f>
        <v/>
      </c>
      <c r="M159" s="17">
        <f>IF(OR($L159="",$G159="",$I159="Não"),"",IF($G159=0,"",$L159/$G159))</f>
        <v/>
      </c>
      <c r="N159" s="18">
        <f>IF(OR($L159="",$H159=""),"",IF($L159&lt;=0,"",$H159/$L159))</f>
        <v/>
      </c>
      <c r="O159" s="15">
        <f>IF($L159="","",IF($L159&gt;Listas!$H$3,"Km rodado alto: confira o km digitado",IF(AND($M159&lt;&gt;"",Listas!$H$2&lt;&gt;""),IF($M159&lt;Listas!$H$2,"Média abaixo do esperado: confira",""),"")))</f>
        <v/>
      </c>
      <c r="P159" s="15" t="n"/>
    </row>
    <row r="160">
      <c r="A160" s="14" t="n"/>
      <c r="B160" s="15" t="n"/>
      <c r="C160" s="15" t="n"/>
      <c r="D160" s="15" t="n"/>
      <c r="E160" s="15" t="n"/>
      <c r="F160" s="16" t="n"/>
      <c r="G160" s="17" t="n"/>
      <c r="H160" s="18" t="n"/>
      <c r="I160" s="15" t="n"/>
      <c r="J160" s="19">
        <f>IF(OR($G160="",$H160=""),"",IF($G160=0,"",$H160/$G160))</f>
        <v/>
      </c>
      <c r="K160" s="16">
        <f>IF(OR($B160="",$F160="",$E160="Arla 32"),"",IFERROR(1/(1/SUMPRODUCT(MAX(($B$5:$B$1004=$B160)*($F$5:$F$1004&lt;$F160)*($E$5:$E$1004&lt;&gt;"Arla 32")*$F$5:$F$1004))),""))</f>
        <v/>
      </c>
      <c r="L160" s="16">
        <f>IF($K160="","",$F160-$K160)</f>
        <v/>
      </c>
      <c r="M160" s="17">
        <f>IF(OR($L160="",$G160="",$I160="Não"),"",IF($G160=0,"",$L160/$G160))</f>
        <v/>
      </c>
      <c r="N160" s="18">
        <f>IF(OR($L160="",$H160=""),"",IF($L160&lt;=0,"",$H160/$L160))</f>
        <v/>
      </c>
      <c r="O160" s="15">
        <f>IF($L160="","",IF($L160&gt;Listas!$H$3,"Km rodado alto: confira o km digitado",IF(AND($M160&lt;&gt;"",Listas!$H$2&lt;&gt;""),IF($M160&lt;Listas!$H$2,"Média abaixo do esperado: confira",""),"")))</f>
        <v/>
      </c>
      <c r="P160" s="15" t="n"/>
    </row>
    <row r="161">
      <c r="A161" s="14" t="n"/>
      <c r="B161" s="15" t="n"/>
      <c r="C161" s="15" t="n"/>
      <c r="D161" s="15" t="n"/>
      <c r="E161" s="15" t="n"/>
      <c r="F161" s="16" t="n"/>
      <c r="G161" s="17" t="n"/>
      <c r="H161" s="18" t="n"/>
      <c r="I161" s="15" t="n"/>
      <c r="J161" s="19">
        <f>IF(OR($G161="",$H161=""),"",IF($G161=0,"",$H161/$G161))</f>
        <v/>
      </c>
      <c r="K161" s="16">
        <f>IF(OR($B161="",$F161="",$E161="Arla 32"),"",IFERROR(1/(1/SUMPRODUCT(MAX(($B$5:$B$1004=$B161)*($F$5:$F$1004&lt;$F161)*($E$5:$E$1004&lt;&gt;"Arla 32")*$F$5:$F$1004))),""))</f>
        <v/>
      </c>
      <c r="L161" s="16">
        <f>IF($K161="","",$F161-$K161)</f>
        <v/>
      </c>
      <c r="M161" s="17">
        <f>IF(OR($L161="",$G161="",$I161="Não"),"",IF($G161=0,"",$L161/$G161))</f>
        <v/>
      </c>
      <c r="N161" s="18">
        <f>IF(OR($L161="",$H161=""),"",IF($L161&lt;=0,"",$H161/$L161))</f>
        <v/>
      </c>
      <c r="O161" s="15">
        <f>IF($L161="","",IF($L161&gt;Listas!$H$3,"Km rodado alto: confira o km digitado",IF(AND($M161&lt;&gt;"",Listas!$H$2&lt;&gt;""),IF($M161&lt;Listas!$H$2,"Média abaixo do esperado: confira",""),"")))</f>
        <v/>
      </c>
      <c r="P161" s="15" t="n"/>
    </row>
    <row r="162">
      <c r="A162" s="14" t="n"/>
      <c r="B162" s="15" t="n"/>
      <c r="C162" s="15" t="n"/>
      <c r="D162" s="15" t="n"/>
      <c r="E162" s="15" t="n"/>
      <c r="F162" s="16" t="n"/>
      <c r="G162" s="17" t="n"/>
      <c r="H162" s="18" t="n"/>
      <c r="I162" s="15" t="n"/>
      <c r="J162" s="19">
        <f>IF(OR($G162="",$H162=""),"",IF($G162=0,"",$H162/$G162))</f>
        <v/>
      </c>
      <c r="K162" s="16">
        <f>IF(OR($B162="",$F162="",$E162="Arla 32"),"",IFERROR(1/(1/SUMPRODUCT(MAX(($B$5:$B$1004=$B162)*($F$5:$F$1004&lt;$F162)*($E$5:$E$1004&lt;&gt;"Arla 32")*$F$5:$F$1004))),""))</f>
        <v/>
      </c>
      <c r="L162" s="16">
        <f>IF($K162="","",$F162-$K162)</f>
        <v/>
      </c>
      <c r="M162" s="17">
        <f>IF(OR($L162="",$G162="",$I162="Não"),"",IF($G162=0,"",$L162/$G162))</f>
        <v/>
      </c>
      <c r="N162" s="18">
        <f>IF(OR($L162="",$H162=""),"",IF($L162&lt;=0,"",$H162/$L162))</f>
        <v/>
      </c>
      <c r="O162" s="15">
        <f>IF($L162="","",IF($L162&gt;Listas!$H$3,"Km rodado alto: confira o km digitado",IF(AND($M162&lt;&gt;"",Listas!$H$2&lt;&gt;""),IF($M162&lt;Listas!$H$2,"Média abaixo do esperado: confira",""),"")))</f>
        <v/>
      </c>
      <c r="P162" s="15" t="n"/>
    </row>
    <row r="163">
      <c r="A163" s="14" t="n"/>
      <c r="B163" s="15" t="n"/>
      <c r="C163" s="15" t="n"/>
      <c r="D163" s="15" t="n"/>
      <c r="E163" s="15" t="n"/>
      <c r="F163" s="16" t="n"/>
      <c r="G163" s="17" t="n"/>
      <c r="H163" s="18" t="n"/>
      <c r="I163" s="15" t="n"/>
      <c r="J163" s="19">
        <f>IF(OR($G163="",$H163=""),"",IF($G163=0,"",$H163/$G163))</f>
        <v/>
      </c>
      <c r="K163" s="16">
        <f>IF(OR($B163="",$F163="",$E163="Arla 32"),"",IFERROR(1/(1/SUMPRODUCT(MAX(($B$5:$B$1004=$B163)*($F$5:$F$1004&lt;$F163)*($E$5:$E$1004&lt;&gt;"Arla 32")*$F$5:$F$1004))),""))</f>
        <v/>
      </c>
      <c r="L163" s="16">
        <f>IF($K163="","",$F163-$K163)</f>
        <v/>
      </c>
      <c r="M163" s="17">
        <f>IF(OR($L163="",$G163="",$I163="Não"),"",IF($G163=0,"",$L163/$G163))</f>
        <v/>
      </c>
      <c r="N163" s="18">
        <f>IF(OR($L163="",$H163=""),"",IF($L163&lt;=0,"",$H163/$L163))</f>
        <v/>
      </c>
      <c r="O163" s="15">
        <f>IF($L163="","",IF($L163&gt;Listas!$H$3,"Km rodado alto: confira o km digitado",IF(AND($M163&lt;&gt;"",Listas!$H$2&lt;&gt;""),IF($M163&lt;Listas!$H$2,"Média abaixo do esperado: confira",""),"")))</f>
        <v/>
      </c>
      <c r="P163" s="15" t="n"/>
    </row>
    <row r="164">
      <c r="A164" s="14" t="n"/>
      <c r="B164" s="15" t="n"/>
      <c r="C164" s="15" t="n"/>
      <c r="D164" s="15" t="n"/>
      <c r="E164" s="15" t="n"/>
      <c r="F164" s="16" t="n"/>
      <c r="G164" s="17" t="n"/>
      <c r="H164" s="18" t="n"/>
      <c r="I164" s="15" t="n"/>
      <c r="J164" s="19">
        <f>IF(OR($G164="",$H164=""),"",IF($G164=0,"",$H164/$G164))</f>
        <v/>
      </c>
      <c r="K164" s="16">
        <f>IF(OR($B164="",$F164="",$E164="Arla 32"),"",IFERROR(1/(1/SUMPRODUCT(MAX(($B$5:$B$1004=$B164)*($F$5:$F$1004&lt;$F164)*($E$5:$E$1004&lt;&gt;"Arla 32")*$F$5:$F$1004))),""))</f>
        <v/>
      </c>
      <c r="L164" s="16">
        <f>IF($K164="","",$F164-$K164)</f>
        <v/>
      </c>
      <c r="M164" s="17">
        <f>IF(OR($L164="",$G164="",$I164="Não"),"",IF($G164=0,"",$L164/$G164))</f>
        <v/>
      </c>
      <c r="N164" s="18">
        <f>IF(OR($L164="",$H164=""),"",IF($L164&lt;=0,"",$H164/$L164))</f>
        <v/>
      </c>
      <c r="O164" s="15">
        <f>IF($L164="","",IF($L164&gt;Listas!$H$3,"Km rodado alto: confira o km digitado",IF(AND($M164&lt;&gt;"",Listas!$H$2&lt;&gt;""),IF($M164&lt;Listas!$H$2,"Média abaixo do esperado: confira",""),"")))</f>
        <v/>
      </c>
      <c r="P164" s="15" t="n"/>
    </row>
    <row r="165">
      <c r="A165" s="14" t="n"/>
      <c r="B165" s="15" t="n"/>
      <c r="C165" s="15" t="n"/>
      <c r="D165" s="15" t="n"/>
      <c r="E165" s="15" t="n"/>
      <c r="F165" s="16" t="n"/>
      <c r="G165" s="17" t="n"/>
      <c r="H165" s="18" t="n"/>
      <c r="I165" s="15" t="n"/>
      <c r="J165" s="19">
        <f>IF(OR($G165="",$H165=""),"",IF($G165=0,"",$H165/$G165))</f>
        <v/>
      </c>
      <c r="K165" s="16">
        <f>IF(OR($B165="",$F165="",$E165="Arla 32"),"",IFERROR(1/(1/SUMPRODUCT(MAX(($B$5:$B$1004=$B165)*($F$5:$F$1004&lt;$F165)*($E$5:$E$1004&lt;&gt;"Arla 32")*$F$5:$F$1004))),""))</f>
        <v/>
      </c>
      <c r="L165" s="16">
        <f>IF($K165="","",$F165-$K165)</f>
        <v/>
      </c>
      <c r="M165" s="17">
        <f>IF(OR($L165="",$G165="",$I165="Não"),"",IF($G165=0,"",$L165/$G165))</f>
        <v/>
      </c>
      <c r="N165" s="18">
        <f>IF(OR($L165="",$H165=""),"",IF($L165&lt;=0,"",$H165/$L165))</f>
        <v/>
      </c>
      <c r="O165" s="15">
        <f>IF($L165="","",IF($L165&gt;Listas!$H$3,"Km rodado alto: confira o km digitado",IF(AND($M165&lt;&gt;"",Listas!$H$2&lt;&gt;""),IF($M165&lt;Listas!$H$2,"Média abaixo do esperado: confira",""),"")))</f>
        <v/>
      </c>
      <c r="P165" s="15" t="n"/>
    </row>
    <row r="166">
      <c r="A166" s="14" t="n"/>
      <c r="B166" s="15" t="n"/>
      <c r="C166" s="15" t="n"/>
      <c r="D166" s="15" t="n"/>
      <c r="E166" s="15" t="n"/>
      <c r="F166" s="16" t="n"/>
      <c r="G166" s="17" t="n"/>
      <c r="H166" s="18" t="n"/>
      <c r="I166" s="15" t="n"/>
      <c r="J166" s="19">
        <f>IF(OR($G166="",$H166=""),"",IF($G166=0,"",$H166/$G166))</f>
        <v/>
      </c>
      <c r="K166" s="16">
        <f>IF(OR($B166="",$F166="",$E166="Arla 32"),"",IFERROR(1/(1/SUMPRODUCT(MAX(($B$5:$B$1004=$B166)*($F$5:$F$1004&lt;$F166)*($E$5:$E$1004&lt;&gt;"Arla 32")*$F$5:$F$1004))),""))</f>
        <v/>
      </c>
      <c r="L166" s="16">
        <f>IF($K166="","",$F166-$K166)</f>
        <v/>
      </c>
      <c r="M166" s="17">
        <f>IF(OR($L166="",$G166="",$I166="Não"),"",IF($G166=0,"",$L166/$G166))</f>
        <v/>
      </c>
      <c r="N166" s="18">
        <f>IF(OR($L166="",$H166=""),"",IF($L166&lt;=0,"",$H166/$L166))</f>
        <v/>
      </c>
      <c r="O166" s="15">
        <f>IF($L166="","",IF($L166&gt;Listas!$H$3,"Km rodado alto: confira o km digitado",IF(AND($M166&lt;&gt;"",Listas!$H$2&lt;&gt;""),IF($M166&lt;Listas!$H$2,"Média abaixo do esperado: confira",""),"")))</f>
        <v/>
      </c>
      <c r="P166" s="15" t="n"/>
    </row>
    <row r="167">
      <c r="A167" s="14" t="n"/>
      <c r="B167" s="15" t="n"/>
      <c r="C167" s="15" t="n"/>
      <c r="D167" s="15" t="n"/>
      <c r="E167" s="15" t="n"/>
      <c r="F167" s="16" t="n"/>
      <c r="G167" s="17" t="n"/>
      <c r="H167" s="18" t="n"/>
      <c r="I167" s="15" t="n"/>
      <c r="J167" s="19">
        <f>IF(OR($G167="",$H167=""),"",IF($G167=0,"",$H167/$G167))</f>
        <v/>
      </c>
      <c r="K167" s="16">
        <f>IF(OR($B167="",$F167="",$E167="Arla 32"),"",IFERROR(1/(1/SUMPRODUCT(MAX(($B$5:$B$1004=$B167)*($F$5:$F$1004&lt;$F167)*($E$5:$E$1004&lt;&gt;"Arla 32")*$F$5:$F$1004))),""))</f>
        <v/>
      </c>
      <c r="L167" s="16">
        <f>IF($K167="","",$F167-$K167)</f>
        <v/>
      </c>
      <c r="M167" s="17">
        <f>IF(OR($L167="",$G167="",$I167="Não"),"",IF($G167=0,"",$L167/$G167))</f>
        <v/>
      </c>
      <c r="N167" s="18">
        <f>IF(OR($L167="",$H167=""),"",IF($L167&lt;=0,"",$H167/$L167))</f>
        <v/>
      </c>
      <c r="O167" s="15">
        <f>IF($L167="","",IF($L167&gt;Listas!$H$3,"Km rodado alto: confira o km digitado",IF(AND($M167&lt;&gt;"",Listas!$H$2&lt;&gt;""),IF($M167&lt;Listas!$H$2,"Média abaixo do esperado: confira",""),"")))</f>
        <v/>
      </c>
      <c r="P167" s="15" t="n"/>
    </row>
    <row r="168">
      <c r="A168" s="14" t="n"/>
      <c r="B168" s="15" t="n"/>
      <c r="C168" s="15" t="n"/>
      <c r="D168" s="15" t="n"/>
      <c r="E168" s="15" t="n"/>
      <c r="F168" s="16" t="n"/>
      <c r="G168" s="17" t="n"/>
      <c r="H168" s="18" t="n"/>
      <c r="I168" s="15" t="n"/>
      <c r="J168" s="19">
        <f>IF(OR($G168="",$H168=""),"",IF($G168=0,"",$H168/$G168))</f>
        <v/>
      </c>
      <c r="K168" s="16">
        <f>IF(OR($B168="",$F168="",$E168="Arla 32"),"",IFERROR(1/(1/SUMPRODUCT(MAX(($B$5:$B$1004=$B168)*($F$5:$F$1004&lt;$F168)*($E$5:$E$1004&lt;&gt;"Arla 32")*$F$5:$F$1004))),""))</f>
        <v/>
      </c>
      <c r="L168" s="16">
        <f>IF($K168="","",$F168-$K168)</f>
        <v/>
      </c>
      <c r="M168" s="17">
        <f>IF(OR($L168="",$G168="",$I168="Não"),"",IF($G168=0,"",$L168/$G168))</f>
        <v/>
      </c>
      <c r="N168" s="18">
        <f>IF(OR($L168="",$H168=""),"",IF($L168&lt;=0,"",$H168/$L168))</f>
        <v/>
      </c>
      <c r="O168" s="15">
        <f>IF($L168="","",IF($L168&gt;Listas!$H$3,"Km rodado alto: confira o km digitado",IF(AND($M168&lt;&gt;"",Listas!$H$2&lt;&gt;""),IF($M168&lt;Listas!$H$2,"Média abaixo do esperado: confira",""),"")))</f>
        <v/>
      </c>
      <c r="P168" s="15" t="n"/>
    </row>
    <row r="169">
      <c r="A169" s="14" t="n"/>
      <c r="B169" s="15" t="n"/>
      <c r="C169" s="15" t="n"/>
      <c r="D169" s="15" t="n"/>
      <c r="E169" s="15" t="n"/>
      <c r="F169" s="16" t="n"/>
      <c r="G169" s="17" t="n"/>
      <c r="H169" s="18" t="n"/>
      <c r="I169" s="15" t="n"/>
      <c r="J169" s="19">
        <f>IF(OR($G169="",$H169=""),"",IF($G169=0,"",$H169/$G169))</f>
        <v/>
      </c>
      <c r="K169" s="16">
        <f>IF(OR($B169="",$F169="",$E169="Arla 32"),"",IFERROR(1/(1/SUMPRODUCT(MAX(($B$5:$B$1004=$B169)*($F$5:$F$1004&lt;$F169)*($E$5:$E$1004&lt;&gt;"Arla 32")*$F$5:$F$1004))),""))</f>
        <v/>
      </c>
      <c r="L169" s="16">
        <f>IF($K169="","",$F169-$K169)</f>
        <v/>
      </c>
      <c r="M169" s="17">
        <f>IF(OR($L169="",$G169="",$I169="Não"),"",IF($G169=0,"",$L169/$G169))</f>
        <v/>
      </c>
      <c r="N169" s="18">
        <f>IF(OR($L169="",$H169=""),"",IF($L169&lt;=0,"",$H169/$L169))</f>
        <v/>
      </c>
      <c r="O169" s="15">
        <f>IF($L169="","",IF($L169&gt;Listas!$H$3,"Km rodado alto: confira o km digitado",IF(AND($M169&lt;&gt;"",Listas!$H$2&lt;&gt;""),IF($M169&lt;Listas!$H$2,"Média abaixo do esperado: confira",""),"")))</f>
        <v/>
      </c>
      <c r="P169" s="15" t="n"/>
    </row>
    <row r="170">
      <c r="A170" s="14" t="n"/>
      <c r="B170" s="15" t="n"/>
      <c r="C170" s="15" t="n"/>
      <c r="D170" s="15" t="n"/>
      <c r="E170" s="15" t="n"/>
      <c r="F170" s="16" t="n"/>
      <c r="G170" s="17" t="n"/>
      <c r="H170" s="18" t="n"/>
      <c r="I170" s="15" t="n"/>
      <c r="J170" s="19">
        <f>IF(OR($G170="",$H170=""),"",IF($G170=0,"",$H170/$G170))</f>
        <v/>
      </c>
      <c r="K170" s="16">
        <f>IF(OR($B170="",$F170="",$E170="Arla 32"),"",IFERROR(1/(1/SUMPRODUCT(MAX(($B$5:$B$1004=$B170)*($F$5:$F$1004&lt;$F170)*($E$5:$E$1004&lt;&gt;"Arla 32")*$F$5:$F$1004))),""))</f>
        <v/>
      </c>
      <c r="L170" s="16">
        <f>IF($K170="","",$F170-$K170)</f>
        <v/>
      </c>
      <c r="M170" s="17">
        <f>IF(OR($L170="",$G170="",$I170="Não"),"",IF($G170=0,"",$L170/$G170))</f>
        <v/>
      </c>
      <c r="N170" s="18">
        <f>IF(OR($L170="",$H170=""),"",IF($L170&lt;=0,"",$H170/$L170))</f>
        <v/>
      </c>
      <c r="O170" s="15">
        <f>IF($L170="","",IF($L170&gt;Listas!$H$3,"Km rodado alto: confira o km digitado",IF(AND($M170&lt;&gt;"",Listas!$H$2&lt;&gt;""),IF($M170&lt;Listas!$H$2,"Média abaixo do esperado: confira",""),"")))</f>
        <v/>
      </c>
      <c r="P170" s="15" t="n"/>
    </row>
    <row r="171">
      <c r="A171" s="14" t="n"/>
      <c r="B171" s="15" t="n"/>
      <c r="C171" s="15" t="n"/>
      <c r="D171" s="15" t="n"/>
      <c r="E171" s="15" t="n"/>
      <c r="F171" s="16" t="n"/>
      <c r="G171" s="17" t="n"/>
      <c r="H171" s="18" t="n"/>
      <c r="I171" s="15" t="n"/>
      <c r="J171" s="19">
        <f>IF(OR($G171="",$H171=""),"",IF($G171=0,"",$H171/$G171))</f>
        <v/>
      </c>
      <c r="K171" s="16">
        <f>IF(OR($B171="",$F171="",$E171="Arla 32"),"",IFERROR(1/(1/SUMPRODUCT(MAX(($B$5:$B$1004=$B171)*($F$5:$F$1004&lt;$F171)*($E$5:$E$1004&lt;&gt;"Arla 32")*$F$5:$F$1004))),""))</f>
        <v/>
      </c>
      <c r="L171" s="16">
        <f>IF($K171="","",$F171-$K171)</f>
        <v/>
      </c>
      <c r="M171" s="17">
        <f>IF(OR($L171="",$G171="",$I171="Não"),"",IF($G171=0,"",$L171/$G171))</f>
        <v/>
      </c>
      <c r="N171" s="18">
        <f>IF(OR($L171="",$H171=""),"",IF($L171&lt;=0,"",$H171/$L171))</f>
        <v/>
      </c>
      <c r="O171" s="15">
        <f>IF($L171="","",IF($L171&gt;Listas!$H$3,"Km rodado alto: confira o km digitado",IF(AND($M171&lt;&gt;"",Listas!$H$2&lt;&gt;""),IF($M171&lt;Listas!$H$2,"Média abaixo do esperado: confira",""),"")))</f>
        <v/>
      </c>
      <c r="P171" s="15" t="n"/>
    </row>
    <row r="172">
      <c r="A172" s="14" t="n"/>
      <c r="B172" s="15" t="n"/>
      <c r="C172" s="15" t="n"/>
      <c r="D172" s="15" t="n"/>
      <c r="E172" s="15" t="n"/>
      <c r="F172" s="16" t="n"/>
      <c r="G172" s="17" t="n"/>
      <c r="H172" s="18" t="n"/>
      <c r="I172" s="15" t="n"/>
      <c r="J172" s="19">
        <f>IF(OR($G172="",$H172=""),"",IF($G172=0,"",$H172/$G172))</f>
        <v/>
      </c>
      <c r="K172" s="16">
        <f>IF(OR($B172="",$F172="",$E172="Arla 32"),"",IFERROR(1/(1/SUMPRODUCT(MAX(($B$5:$B$1004=$B172)*($F$5:$F$1004&lt;$F172)*($E$5:$E$1004&lt;&gt;"Arla 32")*$F$5:$F$1004))),""))</f>
        <v/>
      </c>
      <c r="L172" s="16">
        <f>IF($K172="","",$F172-$K172)</f>
        <v/>
      </c>
      <c r="M172" s="17">
        <f>IF(OR($L172="",$G172="",$I172="Não"),"",IF($G172=0,"",$L172/$G172))</f>
        <v/>
      </c>
      <c r="N172" s="18">
        <f>IF(OR($L172="",$H172=""),"",IF($L172&lt;=0,"",$H172/$L172))</f>
        <v/>
      </c>
      <c r="O172" s="15">
        <f>IF($L172="","",IF($L172&gt;Listas!$H$3,"Km rodado alto: confira o km digitado",IF(AND($M172&lt;&gt;"",Listas!$H$2&lt;&gt;""),IF($M172&lt;Listas!$H$2,"Média abaixo do esperado: confira",""),"")))</f>
        <v/>
      </c>
      <c r="P172" s="15" t="n"/>
    </row>
    <row r="173">
      <c r="A173" s="14" t="n"/>
      <c r="B173" s="15" t="n"/>
      <c r="C173" s="15" t="n"/>
      <c r="D173" s="15" t="n"/>
      <c r="E173" s="15" t="n"/>
      <c r="F173" s="16" t="n"/>
      <c r="G173" s="17" t="n"/>
      <c r="H173" s="18" t="n"/>
      <c r="I173" s="15" t="n"/>
      <c r="J173" s="19">
        <f>IF(OR($G173="",$H173=""),"",IF($G173=0,"",$H173/$G173))</f>
        <v/>
      </c>
      <c r="K173" s="16">
        <f>IF(OR($B173="",$F173="",$E173="Arla 32"),"",IFERROR(1/(1/SUMPRODUCT(MAX(($B$5:$B$1004=$B173)*($F$5:$F$1004&lt;$F173)*($E$5:$E$1004&lt;&gt;"Arla 32")*$F$5:$F$1004))),""))</f>
        <v/>
      </c>
      <c r="L173" s="16">
        <f>IF($K173="","",$F173-$K173)</f>
        <v/>
      </c>
      <c r="M173" s="17">
        <f>IF(OR($L173="",$G173="",$I173="Não"),"",IF($G173=0,"",$L173/$G173))</f>
        <v/>
      </c>
      <c r="N173" s="18">
        <f>IF(OR($L173="",$H173=""),"",IF($L173&lt;=0,"",$H173/$L173))</f>
        <v/>
      </c>
      <c r="O173" s="15">
        <f>IF($L173="","",IF($L173&gt;Listas!$H$3,"Km rodado alto: confira o km digitado",IF(AND($M173&lt;&gt;"",Listas!$H$2&lt;&gt;""),IF($M173&lt;Listas!$H$2,"Média abaixo do esperado: confira",""),"")))</f>
        <v/>
      </c>
      <c r="P173" s="15" t="n"/>
    </row>
    <row r="174">
      <c r="A174" s="14" t="n"/>
      <c r="B174" s="15" t="n"/>
      <c r="C174" s="15" t="n"/>
      <c r="D174" s="15" t="n"/>
      <c r="E174" s="15" t="n"/>
      <c r="F174" s="16" t="n"/>
      <c r="G174" s="17" t="n"/>
      <c r="H174" s="18" t="n"/>
      <c r="I174" s="15" t="n"/>
      <c r="J174" s="19">
        <f>IF(OR($G174="",$H174=""),"",IF($G174=0,"",$H174/$G174))</f>
        <v/>
      </c>
      <c r="K174" s="16">
        <f>IF(OR($B174="",$F174="",$E174="Arla 32"),"",IFERROR(1/(1/SUMPRODUCT(MAX(($B$5:$B$1004=$B174)*($F$5:$F$1004&lt;$F174)*($E$5:$E$1004&lt;&gt;"Arla 32")*$F$5:$F$1004))),""))</f>
        <v/>
      </c>
      <c r="L174" s="16">
        <f>IF($K174="","",$F174-$K174)</f>
        <v/>
      </c>
      <c r="M174" s="17">
        <f>IF(OR($L174="",$G174="",$I174="Não"),"",IF($G174=0,"",$L174/$G174))</f>
        <v/>
      </c>
      <c r="N174" s="18">
        <f>IF(OR($L174="",$H174=""),"",IF($L174&lt;=0,"",$H174/$L174))</f>
        <v/>
      </c>
      <c r="O174" s="15">
        <f>IF($L174="","",IF($L174&gt;Listas!$H$3,"Km rodado alto: confira o km digitado",IF(AND($M174&lt;&gt;"",Listas!$H$2&lt;&gt;""),IF($M174&lt;Listas!$H$2,"Média abaixo do esperado: confira",""),"")))</f>
        <v/>
      </c>
      <c r="P174" s="15" t="n"/>
    </row>
    <row r="175">
      <c r="A175" s="14" t="n"/>
      <c r="B175" s="15" t="n"/>
      <c r="C175" s="15" t="n"/>
      <c r="D175" s="15" t="n"/>
      <c r="E175" s="15" t="n"/>
      <c r="F175" s="16" t="n"/>
      <c r="G175" s="17" t="n"/>
      <c r="H175" s="18" t="n"/>
      <c r="I175" s="15" t="n"/>
      <c r="J175" s="19">
        <f>IF(OR($G175="",$H175=""),"",IF($G175=0,"",$H175/$G175))</f>
        <v/>
      </c>
      <c r="K175" s="16">
        <f>IF(OR($B175="",$F175="",$E175="Arla 32"),"",IFERROR(1/(1/SUMPRODUCT(MAX(($B$5:$B$1004=$B175)*($F$5:$F$1004&lt;$F175)*($E$5:$E$1004&lt;&gt;"Arla 32")*$F$5:$F$1004))),""))</f>
        <v/>
      </c>
      <c r="L175" s="16">
        <f>IF($K175="","",$F175-$K175)</f>
        <v/>
      </c>
      <c r="M175" s="17">
        <f>IF(OR($L175="",$G175="",$I175="Não"),"",IF($G175=0,"",$L175/$G175))</f>
        <v/>
      </c>
      <c r="N175" s="18">
        <f>IF(OR($L175="",$H175=""),"",IF($L175&lt;=0,"",$H175/$L175))</f>
        <v/>
      </c>
      <c r="O175" s="15">
        <f>IF($L175="","",IF($L175&gt;Listas!$H$3,"Km rodado alto: confira o km digitado",IF(AND($M175&lt;&gt;"",Listas!$H$2&lt;&gt;""),IF($M175&lt;Listas!$H$2,"Média abaixo do esperado: confira",""),"")))</f>
        <v/>
      </c>
      <c r="P175" s="15" t="n"/>
    </row>
    <row r="176">
      <c r="A176" s="14" t="n"/>
      <c r="B176" s="15" t="n"/>
      <c r="C176" s="15" t="n"/>
      <c r="D176" s="15" t="n"/>
      <c r="E176" s="15" t="n"/>
      <c r="F176" s="16" t="n"/>
      <c r="G176" s="17" t="n"/>
      <c r="H176" s="18" t="n"/>
      <c r="I176" s="15" t="n"/>
      <c r="J176" s="19">
        <f>IF(OR($G176="",$H176=""),"",IF($G176=0,"",$H176/$G176))</f>
        <v/>
      </c>
      <c r="K176" s="16">
        <f>IF(OR($B176="",$F176="",$E176="Arla 32"),"",IFERROR(1/(1/SUMPRODUCT(MAX(($B$5:$B$1004=$B176)*($F$5:$F$1004&lt;$F176)*($E$5:$E$1004&lt;&gt;"Arla 32")*$F$5:$F$1004))),""))</f>
        <v/>
      </c>
      <c r="L176" s="16">
        <f>IF($K176="","",$F176-$K176)</f>
        <v/>
      </c>
      <c r="M176" s="17">
        <f>IF(OR($L176="",$G176="",$I176="Não"),"",IF($G176=0,"",$L176/$G176))</f>
        <v/>
      </c>
      <c r="N176" s="18">
        <f>IF(OR($L176="",$H176=""),"",IF($L176&lt;=0,"",$H176/$L176))</f>
        <v/>
      </c>
      <c r="O176" s="15">
        <f>IF($L176="","",IF($L176&gt;Listas!$H$3,"Km rodado alto: confira o km digitado",IF(AND($M176&lt;&gt;"",Listas!$H$2&lt;&gt;""),IF($M176&lt;Listas!$H$2,"Média abaixo do esperado: confira",""),"")))</f>
        <v/>
      </c>
      <c r="P176" s="15" t="n"/>
    </row>
    <row r="177">
      <c r="A177" s="14" t="n"/>
      <c r="B177" s="15" t="n"/>
      <c r="C177" s="15" t="n"/>
      <c r="D177" s="15" t="n"/>
      <c r="E177" s="15" t="n"/>
      <c r="F177" s="16" t="n"/>
      <c r="G177" s="17" t="n"/>
      <c r="H177" s="18" t="n"/>
      <c r="I177" s="15" t="n"/>
      <c r="J177" s="19">
        <f>IF(OR($G177="",$H177=""),"",IF($G177=0,"",$H177/$G177))</f>
        <v/>
      </c>
      <c r="K177" s="16">
        <f>IF(OR($B177="",$F177="",$E177="Arla 32"),"",IFERROR(1/(1/SUMPRODUCT(MAX(($B$5:$B$1004=$B177)*($F$5:$F$1004&lt;$F177)*($E$5:$E$1004&lt;&gt;"Arla 32")*$F$5:$F$1004))),""))</f>
        <v/>
      </c>
      <c r="L177" s="16">
        <f>IF($K177="","",$F177-$K177)</f>
        <v/>
      </c>
      <c r="M177" s="17">
        <f>IF(OR($L177="",$G177="",$I177="Não"),"",IF($G177=0,"",$L177/$G177))</f>
        <v/>
      </c>
      <c r="N177" s="18">
        <f>IF(OR($L177="",$H177=""),"",IF($L177&lt;=0,"",$H177/$L177))</f>
        <v/>
      </c>
      <c r="O177" s="15">
        <f>IF($L177="","",IF($L177&gt;Listas!$H$3,"Km rodado alto: confira o km digitado",IF(AND($M177&lt;&gt;"",Listas!$H$2&lt;&gt;""),IF($M177&lt;Listas!$H$2,"Média abaixo do esperado: confira",""),"")))</f>
        <v/>
      </c>
      <c r="P177" s="15" t="n"/>
    </row>
    <row r="178">
      <c r="A178" s="14" t="n"/>
      <c r="B178" s="15" t="n"/>
      <c r="C178" s="15" t="n"/>
      <c r="D178" s="15" t="n"/>
      <c r="E178" s="15" t="n"/>
      <c r="F178" s="16" t="n"/>
      <c r="G178" s="17" t="n"/>
      <c r="H178" s="18" t="n"/>
      <c r="I178" s="15" t="n"/>
      <c r="J178" s="19">
        <f>IF(OR($G178="",$H178=""),"",IF($G178=0,"",$H178/$G178))</f>
        <v/>
      </c>
      <c r="K178" s="16">
        <f>IF(OR($B178="",$F178="",$E178="Arla 32"),"",IFERROR(1/(1/SUMPRODUCT(MAX(($B$5:$B$1004=$B178)*($F$5:$F$1004&lt;$F178)*($E$5:$E$1004&lt;&gt;"Arla 32")*$F$5:$F$1004))),""))</f>
        <v/>
      </c>
      <c r="L178" s="16">
        <f>IF($K178="","",$F178-$K178)</f>
        <v/>
      </c>
      <c r="M178" s="17">
        <f>IF(OR($L178="",$G178="",$I178="Não"),"",IF($G178=0,"",$L178/$G178))</f>
        <v/>
      </c>
      <c r="N178" s="18">
        <f>IF(OR($L178="",$H178=""),"",IF($L178&lt;=0,"",$H178/$L178))</f>
        <v/>
      </c>
      <c r="O178" s="15">
        <f>IF($L178="","",IF($L178&gt;Listas!$H$3,"Km rodado alto: confira o km digitado",IF(AND($M178&lt;&gt;"",Listas!$H$2&lt;&gt;""),IF($M178&lt;Listas!$H$2,"Média abaixo do esperado: confira",""),"")))</f>
        <v/>
      </c>
      <c r="P178" s="15" t="n"/>
    </row>
    <row r="179">
      <c r="A179" s="14" t="n"/>
      <c r="B179" s="15" t="n"/>
      <c r="C179" s="15" t="n"/>
      <c r="D179" s="15" t="n"/>
      <c r="E179" s="15" t="n"/>
      <c r="F179" s="16" t="n"/>
      <c r="G179" s="17" t="n"/>
      <c r="H179" s="18" t="n"/>
      <c r="I179" s="15" t="n"/>
      <c r="J179" s="19">
        <f>IF(OR($G179="",$H179=""),"",IF($G179=0,"",$H179/$G179))</f>
        <v/>
      </c>
      <c r="K179" s="16">
        <f>IF(OR($B179="",$F179="",$E179="Arla 32"),"",IFERROR(1/(1/SUMPRODUCT(MAX(($B$5:$B$1004=$B179)*($F$5:$F$1004&lt;$F179)*($E$5:$E$1004&lt;&gt;"Arla 32")*$F$5:$F$1004))),""))</f>
        <v/>
      </c>
      <c r="L179" s="16">
        <f>IF($K179="","",$F179-$K179)</f>
        <v/>
      </c>
      <c r="M179" s="17">
        <f>IF(OR($L179="",$G179="",$I179="Não"),"",IF($G179=0,"",$L179/$G179))</f>
        <v/>
      </c>
      <c r="N179" s="18">
        <f>IF(OR($L179="",$H179=""),"",IF($L179&lt;=0,"",$H179/$L179))</f>
        <v/>
      </c>
      <c r="O179" s="15">
        <f>IF($L179="","",IF($L179&gt;Listas!$H$3,"Km rodado alto: confira o km digitado",IF(AND($M179&lt;&gt;"",Listas!$H$2&lt;&gt;""),IF($M179&lt;Listas!$H$2,"Média abaixo do esperado: confira",""),"")))</f>
        <v/>
      </c>
      <c r="P179" s="15" t="n"/>
    </row>
    <row r="180">
      <c r="A180" s="14" t="n"/>
      <c r="B180" s="15" t="n"/>
      <c r="C180" s="15" t="n"/>
      <c r="D180" s="15" t="n"/>
      <c r="E180" s="15" t="n"/>
      <c r="F180" s="16" t="n"/>
      <c r="G180" s="17" t="n"/>
      <c r="H180" s="18" t="n"/>
      <c r="I180" s="15" t="n"/>
      <c r="J180" s="19">
        <f>IF(OR($G180="",$H180=""),"",IF($G180=0,"",$H180/$G180))</f>
        <v/>
      </c>
      <c r="K180" s="16">
        <f>IF(OR($B180="",$F180="",$E180="Arla 32"),"",IFERROR(1/(1/SUMPRODUCT(MAX(($B$5:$B$1004=$B180)*($F$5:$F$1004&lt;$F180)*($E$5:$E$1004&lt;&gt;"Arla 32")*$F$5:$F$1004))),""))</f>
        <v/>
      </c>
      <c r="L180" s="16">
        <f>IF($K180="","",$F180-$K180)</f>
        <v/>
      </c>
      <c r="M180" s="17">
        <f>IF(OR($L180="",$G180="",$I180="Não"),"",IF($G180=0,"",$L180/$G180))</f>
        <v/>
      </c>
      <c r="N180" s="18">
        <f>IF(OR($L180="",$H180=""),"",IF($L180&lt;=0,"",$H180/$L180))</f>
        <v/>
      </c>
      <c r="O180" s="15">
        <f>IF($L180="","",IF($L180&gt;Listas!$H$3,"Km rodado alto: confira o km digitado",IF(AND($M180&lt;&gt;"",Listas!$H$2&lt;&gt;""),IF($M180&lt;Listas!$H$2,"Média abaixo do esperado: confira",""),"")))</f>
        <v/>
      </c>
      <c r="P180" s="15" t="n"/>
    </row>
    <row r="181">
      <c r="A181" s="14" t="n"/>
      <c r="B181" s="15" t="n"/>
      <c r="C181" s="15" t="n"/>
      <c r="D181" s="15" t="n"/>
      <c r="E181" s="15" t="n"/>
      <c r="F181" s="16" t="n"/>
      <c r="G181" s="17" t="n"/>
      <c r="H181" s="18" t="n"/>
      <c r="I181" s="15" t="n"/>
      <c r="J181" s="19">
        <f>IF(OR($G181="",$H181=""),"",IF($G181=0,"",$H181/$G181))</f>
        <v/>
      </c>
      <c r="K181" s="16">
        <f>IF(OR($B181="",$F181="",$E181="Arla 32"),"",IFERROR(1/(1/SUMPRODUCT(MAX(($B$5:$B$1004=$B181)*($F$5:$F$1004&lt;$F181)*($E$5:$E$1004&lt;&gt;"Arla 32")*$F$5:$F$1004))),""))</f>
        <v/>
      </c>
      <c r="L181" s="16">
        <f>IF($K181="","",$F181-$K181)</f>
        <v/>
      </c>
      <c r="M181" s="17">
        <f>IF(OR($L181="",$G181="",$I181="Não"),"",IF($G181=0,"",$L181/$G181))</f>
        <v/>
      </c>
      <c r="N181" s="18">
        <f>IF(OR($L181="",$H181=""),"",IF($L181&lt;=0,"",$H181/$L181))</f>
        <v/>
      </c>
      <c r="O181" s="15">
        <f>IF($L181="","",IF($L181&gt;Listas!$H$3,"Km rodado alto: confira o km digitado",IF(AND($M181&lt;&gt;"",Listas!$H$2&lt;&gt;""),IF($M181&lt;Listas!$H$2,"Média abaixo do esperado: confira",""),"")))</f>
        <v/>
      </c>
      <c r="P181" s="15" t="n"/>
    </row>
    <row r="182">
      <c r="A182" s="14" t="n"/>
      <c r="B182" s="15" t="n"/>
      <c r="C182" s="15" t="n"/>
      <c r="D182" s="15" t="n"/>
      <c r="E182" s="15" t="n"/>
      <c r="F182" s="16" t="n"/>
      <c r="G182" s="17" t="n"/>
      <c r="H182" s="18" t="n"/>
      <c r="I182" s="15" t="n"/>
      <c r="J182" s="19">
        <f>IF(OR($G182="",$H182=""),"",IF($G182=0,"",$H182/$G182))</f>
        <v/>
      </c>
      <c r="K182" s="16">
        <f>IF(OR($B182="",$F182="",$E182="Arla 32"),"",IFERROR(1/(1/SUMPRODUCT(MAX(($B$5:$B$1004=$B182)*($F$5:$F$1004&lt;$F182)*($E$5:$E$1004&lt;&gt;"Arla 32")*$F$5:$F$1004))),""))</f>
        <v/>
      </c>
      <c r="L182" s="16">
        <f>IF($K182="","",$F182-$K182)</f>
        <v/>
      </c>
      <c r="M182" s="17">
        <f>IF(OR($L182="",$G182="",$I182="Não"),"",IF($G182=0,"",$L182/$G182))</f>
        <v/>
      </c>
      <c r="N182" s="18">
        <f>IF(OR($L182="",$H182=""),"",IF($L182&lt;=0,"",$H182/$L182))</f>
        <v/>
      </c>
      <c r="O182" s="15">
        <f>IF($L182="","",IF($L182&gt;Listas!$H$3,"Km rodado alto: confira o km digitado",IF(AND($M182&lt;&gt;"",Listas!$H$2&lt;&gt;""),IF($M182&lt;Listas!$H$2,"Média abaixo do esperado: confira",""),"")))</f>
        <v/>
      </c>
      <c r="P182" s="15" t="n"/>
    </row>
    <row r="183">
      <c r="A183" s="14" t="n"/>
      <c r="B183" s="15" t="n"/>
      <c r="C183" s="15" t="n"/>
      <c r="D183" s="15" t="n"/>
      <c r="E183" s="15" t="n"/>
      <c r="F183" s="16" t="n"/>
      <c r="G183" s="17" t="n"/>
      <c r="H183" s="18" t="n"/>
      <c r="I183" s="15" t="n"/>
      <c r="J183" s="19">
        <f>IF(OR($G183="",$H183=""),"",IF($G183=0,"",$H183/$G183))</f>
        <v/>
      </c>
      <c r="K183" s="16">
        <f>IF(OR($B183="",$F183="",$E183="Arla 32"),"",IFERROR(1/(1/SUMPRODUCT(MAX(($B$5:$B$1004=$B183)*($F$5:$F$1004&lt;$F183)*($E$5:$E$1004&lt;&gt;"Arla 32")*$F$5:$F$1004))),""))</f>
        <v/>
      </c>
      <c r="L183" s="16">
        <f>IF($K183="","",$F183-$K183)</f>
        <v/>
      </c>
      <c r="M183" s="17">
        <f>IF(OR($L183="",$G183="",$I183="Não"),"",IF($G183=0,"",$L183/$G183))</f>
        <v/>
      </c>
      <c r="N183" s="18">
        <f>IF(OR($L183="",$H183=""),"",IF($L183&lt;=0,"",$H183/$L183))</f>
        <v/>
      </c>
      <c r="O183" s="15">
        <f>IF($L183="","",IF($L183&gt;Listas!$H$3,"Km rodado alto: confira o km digitado",IF(AND($M183&lt;&gt;"",Listas!$H$2&lt;&gt;""),IF($M183&lt;Listas!$H$2,"Média abaixo do esperado: confira",""),"")))</f>
        <v/>
      </c>
      <c r="P183" s="15" t="n"/>
    </row>
    <row r="184">
      <c r="A184" s="14" t="n"/>
      <c r="B184" s="15" t="n"/>
      <c r="C184" s="15" t="n"/>
      <c r="D184" s="15" t="n"/>
      <c r="E184" s="15" t="n"/>
      <c r="F184" s="16" t="n"/>
      <c r="G184" s="17" t="n"/>
      <c r="H184" s="18" t="n"/>
      <c r="I184" s="15" t="n"/>
      <c r="J184" s="19">
        <f>IF(OR($G184="",$H184=""),"",IF($G184=0,"",$H184/$G184))</f>
        <v/>
      </c>
      <c r="K184" s="16">
        <f>IF(OR($B184="",$F184="",$E184="Arla 32"),"",IFERROR(1/(1/SUMPRODUCT(MAX(($B$5:$B$1004=$B184)*($F$5:$F$1004&lt;$F184)*($E$5:$E$1004&lt;&gt;"Arla 32")*$F$5:$F$1004))),""))</f>
        <v/>
      </c>
      <c r="L184" s="16">
        <f>IF($K184="","",$F184-$K184)</f>
        <v/>
      </c>
      <c r="M184" s="17">
        <f>IF(OR($L184="",$G184="",$I184="Não"),"",IF($G184=0,"",$L184/$G184))</f>
        <v/>
      </c>
      <c r="N184" s="18">
        <f>IF(OR($L184="",$H184=""),"",IF($L184&lt;=0,"",$H184/$L184))</f>
        <v/>
      </c>
      <c r="O184" s="15">
        <f>IF($L184="","",IF($L184&gt;Listas!$H$3,"Km rodado alto: confira o km digitado",IF(AND($M184&lt;&gt;"",Listas!$H$2&lt;&gt;""),IF($M184&lt;Listas!$H$2,"Média abaixo do esperado: confira",""),"")))</f>
        <v/>
      </c>
      <c r="P184" s="15" t="n"/>
    </row>
    <row r="185">
      <c r="A185" s="14" t="n"/>
      <c r="B185" s="15" t="n"/>
      <c r="C185" s="15" t="n"/>
      <c r="D185" s="15" t="n"/>
      <c r="E185" s="15" t="n"/>
      <c r="F185" s="16" t="n"/>
      <c r="G185" s="17" t="n"/>
      <c r="H185" s="18" t="n"/>
      <c r="I185" s="15" t="n"/>
      <c r="J185" s="19">
        <f>IF(OR($G185="",$H185=""),"",IF($G185=0,"",$H185/$G185))</f>
        <v/>
      </c>
      <c r="K185" s="16">
        <f>IF(OR($B185="",$F185="",$E185="Arla 32"),"",IFERROR(1/(1/SUMPRODUCT(MAX(($B$5:$B$1004=$B185)*($F$5:$F$1004&lt;$F185)*($E$5:$E$1004&lt;&gt;"Arla 32")*$F$5:$F$1004))),""))</f>
        <v/>
      </c>
      <c r="L185" s="16">
        <f>IF($K185="","",$F185-$K185)</f>
        <v/>
      </c>
      <c r="M185" s="17">
        <f>IF(OR($L185="",$G185="",$I185="Não"),"",IF($G185=0,"",$L185/$G185))</f>
        <v/>
      </c>
      <c r="N185" s="18">
        <f>IF(OR($L185="",$H185=""),"",IF($L185&lt;=0,"",$H185/$L185))</f>
        <v/>
      </c>
      <c r="O185" s="15">
        <f>IF($L185="","",IF($L185&gt;Listas!$H$3,"Km rodado alto: confira o km digitado",IF(AND($M185&lt;&gt;"",Listas!$H$2&lt;&gt;""),IF($M185&lt;Listas!$H$2,"Média abaixo do esperado: confira",""),"")))</f>
        <v/>
      </c>
      <c r="P185" s="15" t="n"/>
    </row>
    <row r="186">
      <c r="A186" s="14" t="n"/>
      <c r="B186" s="15" t="n"/>
      <c r="C186" s="15" t="n"/>
      <c r="D186" s="15" t="n"/>
      <c r="E186" s="15" t="n"/>
      <c r="F186" s="16" t="n"/>
      <c r="G186" s="17" t="n"/>
      <c r="H186" s="18" t="n"/>
      <c r="I186" s="15" t="n"/>
      <c r="J186" s="19">
        <f>IF(OR($G186="",$H186=""),"",IF($G186=0,"",$H186/$G186))</f>
        <v/>
      </c>
      <c r="K186" s="16">
        <f>IF(OR($B186="",$F186="",$E186="Arla 32"),"",IFERROR(1/(1/SUMPRODUCT(MAX(($B$5:$B$1004=$B186)*($F$5:$F$1004&lt;$F186)*($E$5:$E$1004&lt;&gt;"Arla 32")*$F$5:$F$1004))),""))</f>
        <v/>
      </c>
      <c r="L186" s="16">
        <f>IF($K186="","",$F186-$K186)</f>
        <v/>
      </c>
      <c r="M186" s="17">
        <f>IF(OR($L186="",$G186="",$I186="Não"),"",IF($G186=0,"",$L186/$G186))</f>
        <v/>
      </c>
      <c r="N186" s="18">
        <f>IF(OR($L186="",$H186=""),"",IF($L186&lt;=0,"",$H186/$L186))</f>
        <v/>
      </c>
      <c r="O186" s="15">
        <f>IF($L186="","",IF($L186&gt;Listas!$H$3,"Km rodado alto: confira o km digitado",IF(AND($M186&lt;&gt;"",Listas!$H$2&lt;&gt;""),IF($M186&lt;Listas!$H$2,"Média abaixo do esperado: confira",""),"")))</f>
        <v/>
      </c>
      <c r="P186" s="15" t="n"/>
    </row>
    <row r="187">
      <c r="A187" s="14" t="n"/>
      <c r="B187" s="15" t="n"/>
      <c r="C187" s="15" t="n"/>
      <c r="D187" s="15" t="n"/>
      <c r="E187" s="15" t="n"/>
      <c r="F187" s="16" t="n"/>
      <c r="G187" s="17" t="n"/>
      <c r="H187" s="18" t="n"/>
      <c r="I187" s="15" t="n"/>
      <c r="J187" s="19">
        <f>IF(OR($G187="",$H187=""),"",IF($G187=0,"",$H187/$G187))</f>
        <v/>
      </c>
      <c r="K187" s="16">
        <f>IF(OR($B187="",$F187="",$E187="Arla 32"),"",IFERROR(1/(1/SUMPRODUCT(MAX(($B$5:$B$1004=$B187)*($F$5:$F$1004&lt;$F187)*($E$5:$E$1004&lt;&gt;"Arla 32")*$F$5:$F$1004))),""))</f>
        <v/>
      </c>
      <c r="L187" s="16">
        <f>IF($K187="","",$F187-$K187)</f>
        <v/>
      </c>
      <c r="M187" s="17">
        <f>IF(OR($L187="",$G187="",$I187="Não"),"",IF($G187=0,"",$L187/$G187))</f>
        <v/>
      </c>
      <c r="N187" s="18">
        <f>IF(OR($L187="",$H187=""),"",IF($L187&lt;=0,"",$H187/$L187))</f>
        <v/>
      </c>
      <c r="O187" s="15">
        <f>IF($L187="","",IF($L187&gt;Listas!$H$3,"Km rodado alto: confira o km digitado",IF(AND($M187&lt;&gt;"",Listas!$H$2&lt;&gt;""),IF($M187&lt;Listas!$H$2,"Média abaixo do esperado: confira",""),"")))</f>
        <v/>
      </c>
      <c r="P187" s="15" t="n"/>
    </row>
    <row r="188">
      <c r="A188" s="14" t="n"/>
      <c r="B188" s="15" t="n"/>
      <c r="C188" s="15" t="n"/>
      <c r="D188" s="15" t="n"/>
      <c r="E188" s="15" t="n"/>
      <c r="F188" s="16" t="n"/>
      <c r="G188" s="17" t="n"/>
      <c r="H188" s="18" t="n"/>
      <c r="I188" s="15" t="n"/>
      <c r="J188" s="19">
        <f>IF(OR($G188="",$H188=""),"",IF($G188=0,"",$H188/$G188))</f>
        <v/>
      </c>
      <c r="K188" s="16">
        <f>IF(OR($B188="",$F188="",$E188="Arla 32"),"",IFERROR(1/(1/SUMPRODUCT(MAX(($B$5:$B$1004=$B188)*($F$5:$F$1004&lt;$F188)*($E$5:$E$1004&lt;&gt;"Arla 32")*$F$5:$F$1004))),""))</f>
        <v/>
      </c>
      <c r="L188" s="16">
        <f>IF($K188="","",$F188-$K188)</f>
        <v/>
      </c>
      <c r="M188" s="17">
        <f>IF(OR($L188="",$G188="",$I188="Não"),"",IF($G188=0,"",$L188/$G188))</f>
        <v/>
      </c>
      <c r="N188" s="18">
        <f>IF(OR($L188="",$H188=""),"",IF($L188&lt;=0,"",$H188/$L188))</f>
        <v/>
      </c>
      <c r="O188" s="15">
        <f>IF($L188="","",IF($L188&gt;Listas!$H$3,"Km rodado alto: confira o km digitado",IF(AND($M188&lt;&gt;"",Listas!$H$2&lt;&gt;""),IF($M188&lt;Listas!$H$2,"Média abaixo do esperado: confira",""),"")))</f>
        <v/>
      </c>
      <c r="P188" s="15" t="n"/>
    </row>
    <row r="189">
      <c r="A189" s="14" t="n"/>
      <c r="B189" s="15" t="n"/>
      <c r="C189" s="15" t="n"/>
      <c r="D189" s="15" t="n"/>
      <c r="E189" s="15" t="n"/>
      <c r="F189" s="16" t="n"/>
      <c r="G189" s="17" t="n"/>
      <c r="H189" s="18" t="n"/>
      <c r="I189" s="15" t="n"/>
      <c r="J189" s="19">
        <f>IF(OR($G189="",$H189=""),"",IF($G189=0,"",$H189/$G189))</f>
        <v/>
      </c>
      <c r="K189" s="16">
        <f>IF(OR($B189="",$F189="",$E189="Arla 32"),"",IFERROR(1/(1/SUMPRODUCT(MAX(($B$5:$B$1004=$B189)*($F$5:$F$1004&lt;$F189)*($E$5:$E$1004&lt;&gt;"Arla 32")*$F$5:$F$1004))),""))</f>
        <v/>
      </c>
      <c r="L189" s="16">
        <f>IF($K189="","",$F189-$K189)</f>
        <v/>
      </c>
      <c r="M189" s="17">
        <f>IF(OR($L189="",$G189="",$I189="Não"),"",IF($G189=0,"",$L189/$G189))</f>
        <v/>
      </c>
      <c r="N189" s="18">
        <f>IF(OR($L189="",$H189=""),"",IF($L189&lt;=0,"",$H189/$L189))</f>
        <v/>
      </c>
      <c r="O189" s="15">
        <f>IF($L189="","",IF($L189&gt;Listas!$H$3,"Km rodado alto: confira o km digitado",IF(AND($M189&lt;&gt;"",Listas!$H$2&lt;&gt;""),IF($M189&lt;Listas!$H$2,"Média abaixo do esperado: confira",""),"")))</f>
        <v/>
      </c>
      <c r="P189" s="15" t="n"/>
    </row>
    <row r="190">
      <c r="A190" s="14" t="n"/>
      <c r="B190" s="15" t="n"/>
      <c r="C190" s="15" t="n"/>
      <c r="D190" s="15" t="n"/>
      <c r="E190" s="15" t="n"/>
      <c r="F190" s="16" t="n"/>
      <c r="G190" s="17" t="n"/>
      <c r="H190" s="18" t="n"/>
      <c r="I190" s="15" t="n"/>
      <c r="J190" s="19">
        <f>IF(OR($G190="",$H190=""),"",IF($G190=0,"",$H190/$G190))</f>
        <v/>
      </c>
      <c r="K190" s="16">
        <f>IF(OR($B190="",$F190="",$E190="Arla 32"),"",IFERROR(1/(1/SUMPRODUCT(MAX(($B$5:$B$1004=$B190)*($F$5:$F$1004&lt;$F190)*($E$5:$E$1004&lt;&gt;"Arla 32")*$F$5:$F$1004))),""))</f>
        <v/>
      </c>
      <c r="L190" s="16">
        <f>IF($K190="","",$F190-$K190)</f>
        <v/>
      </c>
      <c r="M190" s="17">
        <f>IF(OR($L190="",$G190="",$I190="Não"),"",IF($G190=0,"",$L190/$G190))</f>
        <v/>
      </c>
      <c r="N190" s="18">
        <f>IF(OR($L190="",$H190=""),"",IF($L190&lt;=0,"",$H190/$L190))</f>
        <v/>
      </c>
      <c r="O190" s="15">
        <f>IF($L190="","",IF($L190&gt;Listas!$H$3,"Km rodado alto: confira o km digitado",IF(AND($M190&lt;&gt;"",Listas!$H$2&lt;&gt;""),IF($M190&lt;Listas!$H$2,"Média abaixo do esperado: confira",""),"")))</f>
        <v/>
      </c>
      <c r="P190" s="15" t="n"/>
    </row>
    <row r="191">
      <c r="A191" s="14" t="n"/>
      <c r="B191" s="15" t="n"/>
      <c r="C191" s="15" t="n"/>
      <c r="D191" s="15" t="n"/>
      <c r="E191" s="15" t="n"/>
      <c r="F191" s="16" t="n"/>
      <c r="G191" s="17" t="n"/>
      <c r="H191" s="18" t="n"/>
      <c r="I191" s="15" t="n"/>
      <c r="J191" s="19">
        <f>IF(OR($G191="",$H191=""),"",IF($G191=0,"",$H191/$G191))</f>
        <v/>
      </c>
      <c r="K191" s="16">
        <f>IF(OR($B191="",$F191="",$E191="Arla 32"),"",IFERROR(1/(1/SUMPRODUCT(MAX(($B$5:$B$1004=$B191)*($F$5:$F$1004&lt;$F191)*($E$5:$E$1004&lt;&gt;"Arla 32")*$F$5:$F$1004))),""))</f>
        <v/>
      </c>
      <c r="L191" s="16">
        <f>IF($K191="","",$F191-$K191)</f>
        <v/>
      </c>
      <c r="M191" s="17">
        <f>IF(OR($L191="",$G191="",$I191="Não"),"",IF($G191=0,"",$L191/$G191))</f>
        <v/>
      </c>
      <c r="N191" s="18">
        <f>IF(OR($L191="",$H191=""),"",IF($L191&lt;=0,"",$H191/$L191))</f>
        <v/>
      </c>
      <c r="O191" s="15">
        <f>IF($L191="","",IF($L191&gt;Listas!$H$3,"Km rodado alto: confira o km digitado",IF(AND($M191&lt;&gt;"",Listas!$H$2&lt;&gt;""),IF($M191&lt;Listas!$H$2,"Média abaixo do esperado: confira",""),"")))</f>
        <v/>
      </c>
      <c r="P191" s="15" t="n"/>
    </row>
    <row r="192">
      <c r="A192" s="14" t="n"/>
      <c r="B192" s="15" t="n"/>
      <c r="C192" s="15" t="n"/>
      <c r="D192" s="15" t="n"/>
      <c r="E192" s="15" t="n"/>
      <c r="F192" s="16" t="n"/>
      <c r="G192" s="17" t="n"/>
      <c r="H192" s="18" t="n"/>
      <c r="I192" s="15" t="n"/>
      <c r="J192" s="19">
        <f>IF(OR($G192="",$H192=""),"",IF($G192=0,"",$H192/$G192))</f>
        <v/>
      </c>
      <c r="K192" s="16">
        <f>IF(OR($B192="",$F192="",$E192="Arla 32"),"",IFERROR(1/(1/SUMPRODUCT(MAX(($B$5:$B$1004=$B192)*($F$5:$F$1004&lt;$F192)*($E$5:$E$1004&lt;&gt;"Arla 32")*$F$5:$F$1004))),""))</f>
        <v/>
      </c>
      <c r="L192" s="16">
        <f>IF($K192="","",$F192-$K192)</f>
        <v/>
      </c>
      <c r="M192" s="17">
        <f>IF(OR($L192="",$G192="",$I192="Não"),"",IF($G192=0,"",$L192/$G192))</f>
        <v/>
      </c>
      <c r="N192" s="18">
        <f>IF(OR($L192="",$H192=""),"",IF($L192&lt;=0,"",$H192/$L192))</f>
        <v/>
      </c>
      <c r="O192" s="15">
        <f>IF($L192="","",IF($L192&gt;Listas!$H$3,"Km rodado alto: confira o km digitado",IF(AND($M192&lt;&gt;"",Listas!$H$2&lt;&gt;""),IF($M192&lt;Listas!$H$2,"Média abaixo do esperado: confira",""),"")))</f>
        <v/>
      </c>
      <c r="P192" s="15" t="n"/>
    </row>
    <row r="193">
      <c r="A193" s="14" t="n"/>
      <c r="B193" s="15" t="n"/>
      <c r="C193" s="15" t="n"/>
      <c r="D193" s="15" t="n"/>
      <c r="E193" s="15" t="n"/>
      <c r="F193" s="16" t="n"/>
      <c r="G193" s="17" t="n"/>
      <c r="H193" s="18" t="n"/>
      <c r="I193" s="15" t="n"/>
      <c r="J193" s="19">
        <f>IF(OR($G193="",$H193=""),"",IF($G193=0,"",$H193/$G193))</f>
        <v/>
      </c>
      <c r="K193" s="16">
        <f>IF(OR($B193="",$F193="",$E193="Arla 32"),"",IFERROR(1/(1/SUMPRODUCT(MAX(($B$5:$B$1004=$B193)*($F$5:$F$1004&lt;$F193)*($E$5:$E$1004&lt;&gt;"Arla 32")*$F$5:$F$1004))),""))</f>
        <v/>
      </c>
      <c r="L193" s="16">
        <f>IF($K193="","",$F193-$K193)</f>
        <v/>
      </c>
      <c r="M193" s="17">
        <f>IF(OR($L193="",$G193="",$I193="Não"),"",IF($G193=0,"",$L193/$G193))</f>
        <v/>
      </c>
      <c r="N193" s="18">
        <f>IF(OR($L193="",$H193=""),"",IF($L193&lt;=0,"",$H193/$L193))</f>
        <v/>
      </c>
      <c r="O193" s="15">
        <f>IF($L193="","",IF($L193&gt;Listas!$H$3,"Km rodado alto: confira o km digitado",IF(AND($M193&lt;&gt;"",Listas!$H$2&lt;&gt;""),IF($M193&lt;Listas!$H$2,"Média abaixo do esperado: confira",""),"")))</f>
        <v/>
      </c>
      <c r="P193" s="15" t="n"/>
    </row>
    <row r="194">
      <c r="A194" s="14" t="n"/>
      <c r="B194" s="15" t="n"/>
      <c r="C194" s="15" t="n"/>
      <c r="D194" s="15" t="n"/>
      <c r="E194" s="15" t="n"/>
      <c r="F194" s="16" t="n"/>
      <c r="G194" s="17" t="n"/>
      <c r="H194" s="18" t="n"/>
      <c r="I194" s="15" t="n"/>
      <c r="J194" s="19">
        <f>IF(OR($G194="",$H194=""),"",IF($G194=0,"",$H194/$G194))</f>
        <v/>
      </c>
      <c r="K194" s="16">
        <f>IF(OR($B194="",$F194="",$E194="Arla 32"),"",IFERROR(1/(1/SUMPRODUCT(MAX(($B$5:$B$1004=$B194)*($F$5:$F$1004&lt;$F194)*($E$5:$E$1004&lt;&gt;"Arla 32")*$F$5:$F$1004))),""))</f>
        <v/>
      </c>
      <c r="L194" s="16">
        <f>IF($K194="","",$F194-$K194)</f>
        <v/>
      </c>
      <c r="M194" s="17">
        <f>IF(OR($L194="",$G194="",$I194="Não"),"",IF($G194=0,"",$L194/$G194))</f>
        <v/>
      </c>
      <c r="N194" s="18">
        <f>IF(OR($L194="",$H194=""),"",IF($L194&lt;=0,"",$H194/$L194))</f>
        <v/>
      </c>
      <c r="O194" s="15">
        <f>IF($L194="","",IF($L194&gt;Listas!$H$3,"Km rodado alto: confira o km digitado",IF(AND($M194&lt;&gt;"",Listas!$H$2&lt;&gt;""),IF($M194&lt;Listas!$H$2,"Média abaixo do esperado: confira",""),"")))</f>
        <v/>
      </c>
      <c r="P194" s="15" t="n"/>
    </row>
    <row r="195">
      <c r="A195" s="14" t="n"/>
      <c r="B195" s="15" t="n"/>
      <c r="C195" s="15" t="n"/>
      <c r="D195" s="15" t="n"/>
      <c r="E195" s="15" t="n"/>
      <c r="F195" s="16" t="n"/>
      <c r="G195" s="17" t="n"/>
      <c r="H195" s="18" t="n"/>
      <c r="I195" s="15" t="n"/>
      <c r="J195" s="19">
        <f>IF(OR($G195="",$H195=""),"",IF($G195=0,"",$H195/$G195))</f>
        <v/>
      </c>
      <c r="K195" s="16">
        <f>IF(OR($B195="",$F195="",$E195="Arla 32"),"",IFERROR(1/(1/SUMPRODUCT(MAX(($B$5:$B$1004=$B195)*($F$5:$F$1004&lt;$F195)*($E$5:$E$1004&lt;&gt;"Arla 32")*$F$5:$F$1004))),""))</f>
        <v/>
      </c>
      <c r="L195" s="16">
        <f>IF($K195="","",$F195-$K195)</f>
        <v/>
      </c>
      <c r="M195" s="17">
        <f>IF(OR($L195="",$G195="",$I195="Não"),"",IF($G195=0,"",$L195/$G195))</f>
        <v/>
      </c>
      <c r="N195" s="18">
        <f>IF(OR($L195="",$H195=""),"",IF($L195&lt;=0,"",$H195/$L195))</f>
        <v/>
      </c>
      <c r="O195" s="15">
        <f>IF($L195="","",IF($L195&gt;Listas!$H$3,"Km rodado alto: confira o km digitado",IF(AND($M195&lt;&gt;"",Listas!$H$2&lt;&gt;""),IF($M195&lt;Listas!$H$2,"Média abaixo do esperado: confira",""),"")))</f>
        <v/>
      </c>
      <c r="P195" s="15" t="n"/>
    </row>
    <row r="196">
      <c r="A196" s="14" t="n"/>
      <c r="B196" s="15" t="n"/>
      <c r="C196" s="15" t="n"/>
      <c r="D196" s="15" t="n"/>
      <c r="E196" s="15" t="n"/>
      <c r="F196" s="16" t="n"/>
      <c r="G196" s="17" t="n"/>
      <c r="H196" s="18" t="n"/>
      <c r="I196" s="15" t="n"/>
      <c r="J196" s="19">
        <f>IF(OR($G196="",$H196=""),"",IF($G196=0,"",$H196/$G196))</f>
        <v/>
      </c>
      <c r="K196" s="16">
        <f>IF(OR($B196="",$F196="",$E196="Arla 32"),"",IFERROR(1/(1/SUMPRODUCT(MAX(($B$5:$B$1004=$B196)*($F$5:$F$1004&lt;$F196)*($E$5:$E$1004&lt;&gt;"Arla 32")*$F$5:$F$1004))),""))</f>
        <v/>
      </c>
      <c r="L196" s="16">
        <f>IF($K196="","",$F196-$K196)</f>
        <v/>
      </c>
      <c r="M196" s="17">
        <f>IF(OR($L196="",$G196="",$I196="Não"),"",IF($G196=0,"",$L196/$G196))</f>
        <v/>
      </c>
      <c r="N196" s="18">
        <f>IF(OR($L196="",$H196=""),"",IF($L196&lt;=0,"",$H196/$L196))</f>
        <v/>
      </c>
      <c r="O196" s="15">
        <f>IF($L196="","",IF($L196&gt;Listas!$H$3,"Km rodado alto: confira o km digitado",IF(AND($M196&lt;&gt;"",Listas!$H$2&lt;&gt;""),IF($M196&lt;Listas!$H$2,"Média abaixo do esperado: confira",""),"")))</f>
        <v/>
      </c>
      <c r="P196" s="15" t="n"/>
    </row>
    <row r="197">
      <c r="A197" s="14" t="n"/>
      <c r="B197" s="15" t="n"/>
      <c r="C197" s="15" t="n"/>
      <c r="D197" s="15" t="n"/>
      <c r="E197" s="15" t="n"/>
      <c r="F197" s="16" t="n"/>
      <c r="G197" s="17" t="n"/>
      <c r="H197" s="18" t="n"/>
      <c r="I197" s="15" t="n"/>
      <c r="J197" s="19">
        <f>IF(OR($G197="",$H197=""),"",IF($G197=0,"",$H197/$G197))</f>
        <v/>
      </c>
      <c r="K197" s="16">
        <f>IF(OR($B197="",$F197="",$E197="Arla 32"),"",IFERROR(1/(1/SUMPRODUCT(MAX(($B$5:$B$1004=$B197)*($F$5:$F$1004&lt;$F197)*($E$5:$E$1004&lt;&gt;"Arla 32")*$F$5:$F$1004))),""))</f>
        <v/>
      </c>
      <c r="L197" s="16">
        <f>IF($K197="","",$F197-$K197)</f>
        <v/>
      </c>
      <c r="M197" s="17">
        <f>IF(OR($L197="",$G197="",$I197="Não"),"",IF($G197=0,"",$L197/$G197))</f>
        <v/>
      </c>
      <c r="N197" s="18">
        <f>IF(OR($L197="",$H197=""),"",IF($L197&lt;=0,"",$H197/$L197))</f>
        <v/>
      </c>
      <c r="O197" s="15">
        <f>IF($L197="","",IF($L197&gt;Listas!$H$3,"Km rodado alto: confira o km digitado",IF(AND($M197&lt;&gt;"",Listas!$H$2&lt;&gt;""),IF($M197&lt;Listas!$H$2,"Média abaixo do esperado: confira",""),"")))</f>
        <v/>
      </c>
      <c r="P197" s="15" t="n"/>
    </row>
    <row r="198">
      <c r="A198" s="14" t="n"/>
      <c r="B198" s="15" t="n"/>
      <c r="C198" s="15" t="n"/>
      <c r="D198" s="15" t="n"/>
      <c r="E198" s="15" t="n"/>
      <c r="F198" s="16" t="n"/>
      <c r="G198" s="17" t="n"/>
      <c r="H198" s="18" t="n"/>
      <c r="I198" s="15" t="n"/>
      <c r="J198" s="19">
        <f>IF(OR($G198="",$H198=""),"",IF($G198=0,"",$H198/$G198))</f>
        <v/>
      </c>
      <c r="K198" s="16">
        <f>IF(OR($B198="",$F198="",$E198="Arla 32"),"",IFERROR(1/(1/SUMPRODUCT(MAX(($B$5:$B$1004=$B198)*($F$5:$F$1004&lt;$F198)*($E$5:$E$1004&lt;&gt;"Arla 32")*$F$5:$F$1004))),""))</f>
        <v/>
      </c>
      <c r="L198" s="16">
        <f>IF($K198="","",$F198-$K198)</f>
        <v/>
      </c>
      <c r="M198" s="17">
        <f>IF(OR($L198="",$G198="",$I198="Não"),"",IF($G198=0,"",$L198/$G198))</f>
        <v/>
      </c>
      <c r="N198" s="18">
        <f>IF(OR($L198="",$H198=""),"",IF($L198&lt;=0,"",$H198/$L198))</f>
        <v/>
      </c>
      <c r="O198" s="15">
        <f>IF($L198="","",IF($L198&gt;Listas!$H$3,"Km rodado alto: confira o km digitado",IF(AND($M198&lt;&gt;"",Listas!$H$2&lt;&gt;""),IF($M198&lt;Listas!$H$2,"Média abaixo do esperado: confira",""),"")))</f>
        <v/>
      </c>
      <c r="P198" s="15" t="n"/>
    </row>
    <row r="199">
      <c r="A199" s="14" t="n"/>
      <c r="B199" s="15" t="n"/>
      <c r="C199" s="15" t="n"/>
      <c r="D199" s="15" t="n"/>
      <c r="E199" s="15" t="n"/>
      <c r="F199" s="16" t="n"/>
      <c r="G199" s="17" t="n"/>
      <c r="H199" s="18" t="n"/>
      <c r="I199" s="15" t="n"/>
      <c r="J199" s="19">
        <f>IF(OR($G199="",$H199=""),"",IF($G199=0,"",$H199/$G199))</f>
        <v/>
      </c>
      <c r="K199" s="16">
        <f>IF(OR($B199="",$F199="",$E199="Arla 32"),"",IFERROR(1/(1/SUMPRODUCT(MAX(($B$5:$B$1004=$B199)*($F$5:$F$1004&lt;$F199)*($E$5:$E$1004&lt;&gt;"Arla 32")*$F$5:$F$1004))),""))</f>
        <v/>
      </c>
      <c r="L199" s="16">
        <f>IF($K199="","",$F199-$K199)</f>
        <v/>
      </c>
      <c r="M199" s="17">
        <f>IF(OR($L199="",$G199="",$I199="Não"),"",IF($G199=0,"",$L199/$G199))</f>
        <v/>
      </c>
      <c r="N199" s="18">
        <f>IF(OR($L199="",$H199=""),"",IF($L199&lt;=0,"",$H199/$L199))</f>
        <v/>
      </c>
      <c r="O199" s="15">
        <f>IF($L199="","",IF($L199&gt;Listas!$H$3,"Km rodado alto: confira o km digitado",IF(AND($M199&lt;&gt;"",Listas!$H$2&lt;&gt;""),IF($M199&lt;Listas!$H$2,"Média abaixo do esperado: confira",""),"")))</f>
        <v/>
      </c>
      <c r="P199" s="15" t="n"/>
    </row>
    <row r="200">
      <c r="A200" s="14" t="n"/>
      <c r="B200" s="15" t="n"/>
      <c r="C200" s="15" t="n"/>
      <c r="D200" s="15" t="n"/>
      <c r="E200" s="15" t="n"/>
      <c r="F200" s="16" t="n"/>
      <c r="G200" s="17" t="n"/>
      <c r="H200" s="18" t="n"/>
      <c r="I200" s="15" t="n"/>
      <c r="J200" s="19">
        <f>IF(OR($G200="",$H200=""),"",IF($G200=0,"",$H200/$G200))</f>
        <v/>
      </c>
      <c r="K200" s="16">
        <f>IF(OR($B200="",$F200="",$E200="Arla 32"),"",IFERROR(1/(1/SUMPRODUCT(MAX(($B$5:$B$1004=$B200)*($F$5:$F$1004&lt;$F200)*($E$5:$E$1004&lt;&gt;"Arla 32")*$F$5:$F$1004))),""))</f>
        <v/>
      </c>
      <c r="L200" s="16">
        <f>IF($K200="","",$F200-$K200)</f>
        <v/>
      </c>
      <c r="M200" s="17">
        <f>IF(OR($L200="",$G200="",$I200="Não"),"",IF($G200=0,"",$L200/$G200))</f>
        <v/>
      </c>
      <c r="N200" s="18">
        <f>IF(OR($L200="",$H200=""),"",IF($L200&lt;=0,"",$H200/$L200))</f>
        <v/>
      </c>
      <c r="O200" s="15">
        <f>IF($L200="","",IF($L200&gt;Listas!$H$3,"Km rodado alto: confira o km digitado",IF(AND($M200&lt;&gt;"",Listas!$H$2&lt;&gt;""),IF($M200&lt;Listas!$H$2,"Média abaixo do esperado: confira",""),"")))</f>
        <v/>
      </c>
      <c r="P200" s="15" t="n"/>
    </row>
    <row r="201">
      <c r="A201" s="14" t="n"/>
      <c r="B201" s="15" t="n"/>
      <c r="C201" s="15" t="n"/>
      <c r="D201" s="15" t="n"/>
      <c r="E201" s="15" t="n"/>
      <c r="F201" s="16" t="n"/>
      <c r="G201" s="17" t="n"/>
      <c r="H201" s="18" t="n"/>
      <c r="I201" s="15" t="n"/>
      <c r="J201" s="19">
        <f>IF(OR($G201="",$H201=""),"",IF($G201=0,"",$H201/$G201))</f>
        <v/>
      </c>
      <c r="K201" s="16">
        <f>IF(OR($B201="",$F201="",$E201="Arla 32"),"",IFERROR(1/(1/SUMPRODUCT(MAX(($B$5:$B$1004=$B201)*($F$5:$F$1004&lt;$F201)*($E$5:$E$1004&lt;&gt;"Arla 32")*$F$5:$F$1004))),""))</f>
        <v/>
      </c>
      <c r="L201" s="16">
        <f>IF($K201="","",$F201-$K201)</f>
        <v/>
      </c>
      <c r="M201" s="17">
        <f>IF(OR($L201="",$G201="",$I201="Não"),"",IF($G201=0,"",$L201/$G201))</f>
        <v/>
      </c>
      <c r="N201" s="18">
        <f>IF(OR($L201="",$H201=""),"",IF($L201&lt;=0,"",$H201/$L201))</f>
        <v/>
      </c>
      <c r="O201" s="15">
        <f>IF($L201="","",IF($L201&gt;Listas!$H$3,"Km rodado alto: confira o km digitado",IF(AND($M201&lt;&gt;"",Listas!$H$2&lt;&gt;""),IF($M201&lt;Listas!$H$2,"Média abaixo do esperado: confira",""),"")))</f>
        <v/>
      </c>
      <c r="P201" s="15" t="n"/>
    </row>
    <row r="202">
      <c r="A202" s="14" t="n"/>
      <c r="B202" s="15" t="n"/>
      <c r="C202" s="15" t="n"/>
      <c r="D202" s="15" t="n"/>
      <c r="E202" s="15" t="n"/>
      <c r="F202" s="16" t="n"/>
      <c r="G202" s="17" t="n"/>
      <c r="H202" s="18" t="n"/>
      <c r="I202" s="15" t="n"/>
      <c r="J202" s="19">
        <f>IF(OR($G202="",$H202=""),"",IF($G202=0,"",$H202/$G202))</f>
        <v/>
      </c>
      <c r="K202" s="16">
        <f>IF(OR($B202="",$F202="",$E202="Arla 32"),"",IFERROR(1/(1/SUMPRODUCT(MAX(($B$5:$B$1004=$B202)*($F$5:$F$1004&lt;$F202)*($E$5:$E$1004&lt;&gt;"Arla 32")*$F$5:$F$1004))),""))</f>
        <v/>
      </c>
      <c r="L202" s="16">
        <f>IF($K202="","",$F202-$K202)</f>
        <v/>
      </c>
      <c r="M202" s="17">
        <f>IF(OR($L202="",$G202="",$I202="Não"),"",IF($G202=0,"",$L202/$G202))</f>
        <v/>
      </c>
      <c r="N202" s="18">
        <f>IF(OR($L202="",$H202=""),"",IF($L202&lt;=0,"",$H202/$L202))</f>
        <v/>
      </c>
      <c r="O202" s="15">
        <f>IF($L202="","",IF($L202&gt;Listas!$H$3,"Km rodado alto: confira o km digitado",IF(AND($M202&lt;&gt;"",Listas!$H$2&lt;&gt;""),IF($M202&lt;Listas!$H$2,"Média abaixo do esperado: confira",""),"")))</f>
        <v/>
      </c>
      <c r="P202" s="15" t="n"/>
    </row>
    <row r="203">
      <c r="A203" s="14" t="n"/>
      <c r="B203" s="15" t="n"/>
      <c r="C203" s="15" t="n"/>
      <c r="D203" s="15" t="n"/>
      <c r="E203" s="15" t="n"/>
      <c r="F203" s="16" t="n"/>
      <c r="G203" s="17" t="n"/>
      <c r="H203" s="18" t="n"/>
      <c r="I203" s="15" t="n"/>
      <c r="J203" s="19">
        <f>IF(OR($G203="",$H203=""),"",IF($G203=0,"",$H203/$G203))</f>
        <v/>
      </c>
      <c r="K203" s="16">
        <f>IF(OR($B203="",$F203="",$E203="Arla 32"),"",IFERROR(1/(1/SUMPRODUCT(MAX(($B$5:$B$1004=$B203)*($F$5:$F$1004&lt;$F203)*($E$5:$E$1004&lt;&gt;"Arla 32")*$F$5:$F$1004))),""))</f>
        <v/>
      </c>
      <c r="L203" s="16">
        <f>IF($K203="","",$F203-$K203)</f>
        <v/>
      </c>
      <c r="M203" s="17">
        <f>IF(OR($L203="",$G203="",$I203="Não"),"",IF($G203=0,"",$L203/$G203))</f>
        <v/>
      </c>
      <c r="N203" s="18">
        <f>IF(OR($L203="",$H203=""),"",IF($L203&lt;=0,"",$H203/$L203))</f>
        <v/>
      </c>
      <c r="O203" s="15">
        <f>IF($L203="","",IF($L203&gt;Listas!$H$3,"Km rodado alto: confira o km digitado",IF(AND($M203&lt;&gt;"",Listas!$H$2&lt;&gt;""),IF($M203&lt;Listas!$H$2,"Média abaixo do esperado: confira",""),"")))</f>
        <v/>
      </c>
      <c r="P203" s="15" t="n"/>
    </row>
    <row r="204">
      <c r="A204" s="14" t="n"/>
      <c r="B204" s="15" t="n"/>
      <c r="C204" s="15" t="n"/>
      <c r="D204" s="15" t="n"/>
      <c r="E204" s="15" t="n"/>
      <c r="F204" s="16" t="n"/>
      <c r="G204" s="17" t="n"/>
      <c r="H204" s="18" t="n"/>
      <c r="I204" s="15" t="n"/>
      <c r="J204" s="19">
        <f>IF(OR($G204="",$H204=""),"",IF($G204=0,"",$H204/$G204))</f>
        <v/>
      </c>
      <c r="K204" s="16">
        <f>IF(OR($B204="",$F204="",$E204="Arla 32"),"",IFERROR(1/(1/SUMPRODUCT(MAX(($B$5:$B$1004=$B204)*($F$5:$F$1004&lt;$F204)*($E$5:$E$1004&lt;&gt;"Arla 32")*$F$5:$F$1004))),""))</f>
        <v/>
      </c>
      <c r="L204" s="16">
        <f>IF($K204="","",$F204-$K204)</f>
        <v/>
      </c>
      <c r="M204" s="17">
        <f>IF(OR($L204="",$G204="",$I204="Não"),"",IF($G204=0,"",$L204/$G204))</f>
        <v/>
      </c>
      <c r="N204" s="18">
        <f>IF(OR($L204="",$H204=""),"",IF($L204&lt;=0,"",$H204/$L204))</f>
        <v/>
      </c>
      <c r="O204" s="15">
        <f>IF($L204="","",IF($L204&gt;Listas!$H$3,"Km rodado alto: confira o km digitado",IF(AND($M204&lt;&gt;"",Listas!$H$2&lt;&gt;""),IF($M204&lt;Listas!$H$2,"Média abaixo do esperado: confira",""),"")))</f>
        <v/>
      </c>
      <c r="P204" s="15" t="n"/>
    </row>
    <row r="205">
      <c r="A205" s="14" t="n"/>
      <c r="B205" s="15" t="n"/>
      <c r="C205" s="15" t="n"/>
      <c r="D205" s="15" t="n"/>
      <c r="E205" s="15" t="n"/>
      <c r="F205" s="16" t="n"/>
      <c r="G205" s="17" t="n"/>
      <c r="H205" s="18" t="n"/>
      <c r="I205" s="15" t="n"/>
      <c r="J205" s="19">
        <f>IF(OR($G205="",$H205=""),"",IF($G205=0,"",$H205/$G205))</f>
        <v/>
      </c>
      <c r="K205" s="16">
        <f>IF(OR($B205="",$F205="",$E205="Arla 32"),"",IFERROR(1/(1/SUMPRODUCT(MAX(($B$5:$B$1004=$B205)*($F$5:$F$1004&lt;$F205)*($E$5:$E$1004&lt;&gt;"Arla 32")*$F$5:$F$1004))),""))</f>
        <v/>
      </c>
      <c r="L205" s="16">
        <f>IF($K205="","",$F205-$K205)</f>
        <v/>
      </c>
      <c r="M205" s="17">
        <f>IF(OR($L205="",$G205="",$I205="Não"),"",IF($G205=0,"",$L205/$G205))</f>
        <v/>
      </c>
      <c r="N205" s="18">
        <f>IF(OR($L205="",$H205=""),"",IF($L205&lt;=0,"",$H205/$L205))</f>
        <v/>
      </c>
      <c r="O205" s="15">
        <f>IF($L205="","",IF($L205&gt;Listas!$H$3,"Km rodado alto: confira o km digitado",IF(AND($M205&lt;&gt;"",Listas!$H$2&lt;&gt;""),IF($M205&lt;Listas!$H$2,"Média abaixo do esperado: confira",""),"")))</f>
        <v/>
      </c>
      <c r="P205" s="15" t="n"/>
    </row>
    <row r="206">
      <c r="A206" s="14" t="n"/>
      <c r="B206" s="15" t="n"/>
      <c r="C206" s="15" t="n"/>
      <c r="D206" s="15" t="n"/>
      <c r="E206" s="15" t="n"/>
      <c r="F206" s="16" t="n"/>
      <c r="G206" s="17" t="n"/>
      <c r="H206" s="18" t="n"/>
      <c r="I206" s="15" t="n"/>
      <c r="J206" s="19">
        <f>IF(OR($G206="",$H206=""),"",IF($G206=0,"",$H206/$G206))</f>
        <v/>
      </c>
      <c r="K206" s="16">
        <f>IF(OR($B206="",$F206="",$E206="Arla 32"),"",IFERROR(1/(1/SUMPRODUCT(MAX(($B$5:$B$1004=$B206)*($F$5:$F$1004&lt;$F206)*($E$5:$E$1004&lt;&gt;"Arla 32")*$F$5:$F$1004))),""))</f>
        <v/>
      </c>
      <c r="L206" s="16">
        <f>IF($K206="","",$F206-$K206)</f>
        <v/>
      </c>
      <c r="M206" s="17">
        <f>IF(OR($L206="",$G206="",$I206="Não"),"",IF($G206=0,"",$L206/$G206))</f>
        <v/>
      </c>
      <c r="N206" s="18">
        <f>IF(OR($L206="",$H206=""),"",IF($L206&lt;=0,"",$H206/$L206))</f>
        <v/>
      </c>
      <c r="O206" s="15">
        <f>IF($L206="","",IF($L206&gt;Listas!$H$3,"Km rodado alto: confira o km digitado",IF(AND($M206&lt;&gt;"",Listas!$H$2&lt;&gt;""),IF($M206&lt;Listas!$H$2,"Média abaixo do esperado: confira",""),"")))</f>
        <v/>
      </c>
      <c r="P206" s="15" t="n"/>
    </row>
    <row r="207">
      <c r="A207" s="14" t="n"/>
      <c r="B207" s="15" t="n"/>
      <c r="C207" s="15" t="n"/>
      <c r="D207" s="15" t="n"/>
      <c r="E207" s="15" t="n"/>
      <c r="F207" s="16" t="n"/>
      <c r="G207" s="17" t="n"/>
      <c r="H207" s="18" t="n"/>
      <c r="I207" s="15" t="n"/>
      <c r="J207" s="19">
        <f>IF(OR($G207="",$H207=""),"",IF($G207=0,"",$H207/$G207))</f>
        <v/>
      </c>
      <c r="K207" s="16">
        <f>IF(OR($B207="",$F207="",$E207="Arla 32"),"",IFERROR(1/(1/SUMPRODUCT(MAX(($B$5:$B$1004=$B207)*($F$5:$F$1004&lt;$F207)*($E$5:$E$1004&lt;&gt;"Arla 32")*$F$5:$F$1004))),""))</f>
        <v/>
      </c>
      <c r="L207" s="16">
        <f>IF($K207="","",$F207-$K207)</f>
        <v/>
      </c>
      <c r="M207" s="17">
        <f>IF(OR($L207="",$G207="",$I207="Não"),"",IF($G207=0,"",$L207/$G207))</f>
        <v/>
      </c>
      <c r="N207" s="18">
        <f>IF(OR($L207="",$H207=""),"",IF($L207&lt;=0,"",$H207/$L207))</f>
        <v/>
      </c>
      <c r="O207" s="15">
        <f>IF($L207="","",IF($L207&gt;Listas!$H$3,"Km rodado alto: confira o km digitado",IF(AND($M207&lt;&gt;"",Listas!$H$2&lt;&gt;""),IF($M207&lt;Listas!$H$2,"Média abaixo do esperado: confira",""),"")))</f>
        <v/>
      </c>
      <c r="P207" s="15" t="n"/>
    </row>
    <row r="208">
      <c r="A208" s="14" t="n"/>
      <c r="B208" s="15" t="n"/>
      <c r="C208" s="15" t="n"/>
      <c r="D208" s="15" t="n"/>
      <c r="E208" s="15" t="n"/>
      <c r="F208" s="16" t="n"/>
      <c r="G208" s="17" t="n"/>
      <c r="H208" s="18" t="n"/>
      <c r="I208" s="15" t="n"/>
      <c r="J208" s="19">
        <f>IF(OR($G208="",$H208=""),"",IF($G208=0,"",$H208/$G208))</f>
        <v/>
      </c>
      <c r="K208" s="16">
        <f>IF(OR($B208="",$F208="",$E208="Arla 32"),"",IFERROR(1/(1/SUMPRODUCT(MAX(($B$5:$B$1004=$B208)*($F$5:$F$1004&lt;$F208)*($E$5:$E$1004&lt;&gt;"Arla 32")*$F$5:$F$1004))),""))</f>
        <v/>
      </c>
      <c r="L208" s="16">
        <f>IF($K208="","",$F208-$K208)</f>
        <v/>
      </c>
      <c r="M208" s="17">
        <f>IF(OR($L208="",$G208="",$I208="Não"),"",IF($G208=0,"",$L208/$G208))</f>
        <v/>
      </c>
      <c r="N208" s="18">
        <f>IF(OR($L208="",$H208=""),"",IF($L208&lt;=0,"",$H208/$L208))</f>
        <v/>
      </c>
      <c r="O208" s="15">
        <f>IF($L208="","",IF($L208&gt;Listas!$H$3,"Km rodado alto: confira o km digitado",IF(AND($M208&lt;&gt;"",Listas!$H$2&lt;&gt;""),IF($M208&lt;Listas!$H$2,"Média abaixo do esperado: confira",""),"")))</f>
        <v/>
      </c>
      <c r="P208" s="15" t="n"/>
    </row>
    <row r="209">
      <c r="A209" s="14" t="n"/>
      <c r="B209" s="15" t="n"/>
      <c r="C209" s="15" t="n"/>
      <c r="D209" s="15" t="n"/>
      <c r="E209" s="15" t="n"/>
      <c r="F209" s="16" t="n"/>
      <c r="G209" s="17" t="n"/>
      <c r="H209" s="18" t="n"/>
      <c r="I209" s="15" t="n"/>
      <c r="J209" s="19">
        <f>IF(OR($G209="",$H209=""),"",IF($G209=0,"",$H209/$G209))</f>
        <v/>
      </c>
      <c r="K209" s="16">
        <f>IF(OR($B209="",$F209="",$E209="Arla 32"),"",IFERROR(1/(1/SUMPRODUCT(MAX(($B$5:$B$1004=$B209)*($F$5:$F$1004&lt;$F209)*($E$5:$E$1004&lt;&gt;"Arla 32")*$F$5:$F$1004))),""))</f>
        <v/>
      </c>
      <c r="L209" s="16">
        <f>IF($K209="","",$F209-$K209)</f>
        <v/>
      </c>
      <c r="M209" s="17">
        <f>IF(OR($L209="",$G209="",$I209="Não"),"",IF($G209=0,"",$L209/$G209))</f>
        <v/>
      </c>
      <c r="N209" s="18">
        <f>IF(OR($L209="",$H209=""),"",IF($L209&lt;=0,"",$H209/$L209))</f>
        <v/>
      </c>
      <c r="O209" s="15">
        <f>IF($L209="","",IF($L209&gt;Listas!$H$3,"Km rodado alto: confira o km digitado",IF(AND($M209&lt;&gt;"",Listas!$H$2&lt;&gt;""),IF($M209&lt;Listas!$H$2,"Média abaixo do esperado: confira",""),"")))</f>
        <v/>
      </c>
      <c r="P209" s="15" t="n"/>
    </row>
    <row r="210">
      <c r="A210" s="14" t="n"/>
      <c r="B210" s="15" t="n"/>
      <c r="C210" s="15" t="n"/>
      <c r="D210" s="15" t="n"/>
      <c r="E210" s="15" t="n"/>
      <c r="F210" s="16" t="n"/>
      <c r="G210" s="17" t="n"/>
      <c r="H210" s="18" t="n"/>
      <c r="I210" s="15" t="n"/>
      <c r="J210" s="19">
        <f>IF(OR($G210="",$H210=""),"",IF($G210=0,"",$H210/$G210))</f>
        <v/>
      </c>
      <c r="K210" s="16">
        <f>IF(OR($B210="",$F210="",$E210="Arla 32"),"",IFERROR(1/(1/SUMPRODUCT(MAX(($B$5:$B$1004=$B210)*($F$5:$F$1004&lt;$F210)*($E$5:$E$1004&lt;&gt;"Arla 32")*$F$5:$F$1004))),""))</f>
        <v/>
      </c>
      <c r="L210" s="16">
        <f>IF($K210="","",$F210-$K210)</f>
        <v/>
      </c>
      <c r="M210" s="17">
        <f>IF(OR($L210="",$G210="",$I210="Não"),"",IF($G210=0,"",$L210/$G210))</f>
        <v/>
      </c>
      <c r="N210" s="18">
        <f>IF(OR($L210="",$H210=""),"",IF($L210&lt;=0,"",$H210/$L210))</f>
        <v/>
      </c>
      <c r="O210" s="15">
        <f>IF($L210="","",IF($L210&gt;Listas!$H$3,"Km rodado alto: confira o km digitado",IF(AND($M210&lt;&gt;"",Listas!$H$2&lt;&gt;""),IF($M210&lt;Listas!$H$2,"Média abaixo do esperado: confira",""),"")))</f>
        <v/>
      </c>
      <c r="P210" s="15" t="n"/>
    </row>
    <row r="211">
      <c r="A211" s="14" t="n"/>
      <c r="B211" s="15" t="n"/>
      <c r="C211" s="15" t="n"/>
      <c r="D211" s="15" t="n"/>
      <c r="E211" s="15" t="n"/>
      <c r="F211" s="16" t="n"/>
      <c r="G211" s="17" t="n"/>
      <c r="H211" s="18" t="n"/>
      <c r="I211" s="15" t="n"/>
      <c r="J211" s="19">
        <f>IF(OR($G211="",$H211=""),"",IF($G211=0,"",$H211/$G211))</f>
        <v/>
      </c>
      <c r="K211" s="16">
        <f>IF(OR($B211="",$F211="",$E211="Arla 32"),"",IFERROR(1/(1/SUMPRODUCT(MAX(($B$5:$B$1004=$B211)*($F$5:$F$1004&lt;$F211)*($E$5:$E$1004&lt;&gt;"Arla 32")*$F$5:$F$1004))),""))</f>
        <v/>
      </c>
      <c r="L211" s="16">
        <f>IF($K211="","",$F211-$K211)</f>
        <v/>
      </c>
      <c r="M211" s="17">
        <f>IF(OR($L211="",$G211="",$I211="Não"),"",IF($G211=0,"",$L211/$G211))</f>
        <v/>
      </c>
      <c r="N211" s="18">
        <f>IF(OR($L211="",$H211=""),"",IF($L211&lt;=0,"",$H211/$L211))</f>
        <v/>
      </c>
      <c r="O211" s="15">
        <f>IF($L211="","",IF($L211&gt;Listas!$H$3,"Km rodado alto: confira o km digitado",IF(AND($M211&lt;&gt;"",Listas!$H$2&lt;&gt;""),IF($M211&lt;Listas!$H$2,"Média abaixo do esperado: confira",""),"")))</f>
        <v/>
      </c>
      <c r="P211" s="15" t="n"/>
    </row>
    <row r="212">
      <c r="A212" s="14" t="n"/>
      <c r="B212" s="15" t="n"/>
      <c r="C212" s="15" t="n"/>
      <c r="D212" s="15" t="n"/>
      <c r="E212" s="15" t="n"/>
      <c r="F212" s="16" t="n"/>
      <c r="G212" s="17" t="n"/>
      <c r="H212" s="18" t="n"/>
      <c r="I212" s="15" t="n"/>
      <c r="J212" s="19">
        <f>IF(OR($G212="",$H212=""),"",IF($G212=0,"",$H212/$G212))</f>
        <v/>
      </c>
      <c r="K212" s="16">
        <f>IF(OR($B212="",$F212="",$E212="Arla 32"),"",IFERROR(1/(1/SUMPRODUCT(MAX(($B$5:$B$1004=$B212)*($F$5:$F$1004&lt;$F212)*($E$5:$E$1004&lt;&gt;"Arla 32")*$F$5:$F$1004))),""))</f>
        <v/>
      </c>
      <c r="L212" s="16">
        <f>IF($K212="","",$F212-$K212)</f>
        <v/>
      </c>
      <c r="M212" s="17">
        <f>IF(OR($L212="",$G212="",$I212="Não"),"",IF($G212=0,"",$L212/$G212))</f>
        <v/>
      </c>
      <c r="N212" s="18">
        <f>IF(OR($L212="",$H212=""),"",IF($L212&lt;=0,"",$H212/$L212))</f>
        <v/>
      </c>
      <c r="O212" s="15">
        <f>IF($L212="","",IF($L212&gt;Listas!$H$3,"Km rodado alto: confira o km digitado",IF(AND($M212&lt;&gt;"",Listas!$H$2&lt;&gt;""),IF($M212&lt;Listas!$H$2,"Média abaixo do esperado: confira",""),"")))</f>
        <v/>
      </c>
      <c r="P212" s="15" t="n"/>
    </row>
    <row r="213">
      <c r="A213" s="14" t="n"/>
      <c r="B213" s="15" t="n"/>
      <c r="C213" s="15" t="n"/>
      <c r="D213" s="15" t="n"/>
      <c r="E213" s="15" t="n"/>
      <c r="F213" s="16" t="n"/>
      <c r="G213" s="17" t="n"/>
      <c r="H213" s="18" t="n"/>
      <c r="I213" s="15" t="n"/>
      <c r="J213" s="19">
        <f>IF(OR($G213="",$H213=""),"",IF($G213=0,"",$H213/$G213))</f>
        <v/>
      </c>
      <c r="K213" s="16">
        <f>IF(OR($B213="",$F213="",$E213="Arla 32"),"",IFERROR(1/(1/SUMPRODUCT(MAX(($B$5:$B$1004=$B213)*($F$5:$F$1004&lt;$F213)*($E$5:$E$1004&lt;&gt;"Arla 32")*$F$5:$F$1004))),""))</f>
        <v/>
      </c>
      <c r="L213" s="16">
        <f>IF($K213="","",$F213-$K213)</f>
        <v/>
      </c>
      <c r="M213" s="17">
        <f>IF(OR($L213="",$G213="",$I213="Não"),"",IF($G213=0,"",$L213/$G213))</f>
        <v/>
      </c>
      <c r="N213" s="18">
        <f>IF(OR($L213="",$H213=""),"",IF($L213&lt;=0,"",$H213/$L213))</f>
        <v/>
      </c>
      <c r="O213" s="15">
        <f>IF($L213="","",IF($L213&gt;Listas!$H$3,"Km rodado alto: confira o km digitado",IF(AND($M213&lt;&gt;"",Listas!$H$2&lt;&gt;""),IF($M213&lt;Listas!$H$2,"Média abaixo do esperado: confira",""),"")))</f>
        <v/>
      </c>
      <c r="P213" s="15" t="n"/>
    </row>
    <row r="214">
      <c r="A214" s="14" t="n"/>
      <c r="B214" s="15" t="n"/>
      <c r="C214" s="15" t="n"/>
      <c r="D214" s="15" t="n"/>
      <c r="E214" s="15" t="n"/>
      <c r="F214" s="16" t="n"/>
      <c r="G214" s="17" t="n"/>
      <c r="H214" s="18" t="n"/>
      <c r="I214" s="15" t="n"/>
      <c r="J214" s="19">
        <f>IF(OR($G214="",$H214=""),"",IF($G214=0,"",$H214/$G214))</f>
        <v/>
      </c>
      <c r="K214" s="16">
        <f>IF(OR($B214="",$F214="",$E214="Arla 32"),"",IFERROR(1/(1/SUMPRODUCT(MAX(($B$5:$B$1004=$B214)*($F$5:$F$1004&lt;$F214)*($E$5:$E$1004&lt;&gt;"Arla 32")*$F$5:$F$1004))),""))</f>
        <v/>
      </c>
      <c r="L214" s="16">
        <f>IF($K214="","",$F214-$K214)</f>
        <v/>
      </c>
      <c r="M214" s="17">
        <f>IF(OR($L214="",$G214="",$I214="Não"),"",IF($G214=0,"",$L214/$G214))</f>
        <v/>
      </c>
      <c r="N214" s="18">
        <f>IF(OR($L214="",$H214=""),"",IF($L214&lt;=0,"",$H214/$L214))</f>
        <v/>
      </c>
      <c r="O214" s="15">
        <f>IF($L214="","",IF($L214&gt;Listas!$H$3,"Km rodado alto: confira o km digitado",IF(AND($M214&lt;&gt;"",Listas!$H$2&lt;&gt;""),IF($M214&lt;Listas!$H$2,"Média abaixo do esperado: confira",""),"")))</f>
        <v/>
      </c>
      <c r="P214" s="15" t="n"/>
    </row>
    <row r="215">
      <c r="A215" s="14" t="n"/>
      <c r="B215" s="15" t="n"/>
      <c r="C215" s="15" t="n"/>
      <c r="D215" s="15" t="n"/>
      <c r="E215" s="15" t="n"/>
      <c r="F215" s="16" t="n"/>
      <c r="G215" s="17" t="n"/>
      <c r="H215" s="18" t="n"/>
      <c r="I215" s="15" t="n"/>
      <c r="J215" s="19">
        <f>IF(OR($G215="",$H215=""),"",IF($G215=0,"",$H215/$G215))</f>
        <v/>
      </c>
      <c r="K215" s="16">
        <f>IF(OR($B215="",$F215="",$E215="Arla 32"),"",IFERROR(1/(1/SUMPRODUCT(MAX(($B$5:$B$1004=$B215)*($F$5:$F$1004&lt;$F215)*($E$5:$E$1004&lt;&gt;"Arla 32")*$F$5:$F$1004))),""))</f>
        <v/>
      </c>
      <c r="L215" s="16">
        <f>IF($K215="","",$F215-$K215)</f>
        <v/>
      </c>
      <c r="M215" s="17">
        <f>IF(OR($L215="",$G215="",$I215="Não"),"",IF($G215=0,"",$L215/$G215))</f>
        <v/>
      </c>
      <c r="N215" s="18">
        <f>IF(OR($L215="",$H215=""),"",IF($L215&lt;=0,"",$H215/$L215))</f>
        <v/>
      </c>
      <c r="O215" s="15">
        <f>IF($L215="","",IF($L215&gt;Listas!$H$3,"Km rodado alto: confira o km digitado",IF(AND($M215&lt;&gt;"",Listas!$H$2&lt;&gt;""),IF($M215&lt;Listas!$H$2,"Média abaixo do esperado: confira",""),"")))</f>
        <v/>
      </c>
      <c r="P215" s="15" t="n"/>
    </row>
    <row r="216">
      <c r="A216" s="14" t="n"/>
      <c r="B216" s="15" t="n"/>
      <c r="C216" s="15" t="n"/>
      <c r="D216" s="15" t="n"/>
      <c r="E216" s="15" t="n"/>
      <c r="F216" s="16" t="n"/>
      <c r="G216" s="17" t="n"/>
      <c r="H216" s="18" t="n"/>
      <c r="I216" s="15" t="n"/>
      <c r="J216" s="19">
        <f>IF(OR($G216="",$H216=""),"",IF($G216=0,"",$H216/$G216))</f>
        <v/>
      </c>
      <c r="K216" s="16">
        <f>IF(OR($B216="",$F216="",$E216="Arla 32"),"",IFERROR(1/(1/SUMPRODUCT(MAX(($B$5:$B$1004=$B216)*($F$5:$F$1004&lt;$F216)*($E$5:$E$1004&lt;&gt;"Arla 32")*$F$5:$F$1004))),""))</f>
        <v/>
      </c>
      <c r="L216" s="16">
        <f>IF($K216="","",$F216-$K216)</f>
        <v/>
      </c>
      <c r="M216" s="17">
        <f>IF(OR($L216="",$G216="",$I216="Não"),"",IF($G216=0,"",$L216/$G216))</f>
        <v/>
      </c>
      <c r="N216" s="18">
        <f>IF(OR($L216="",$H216=""),"",IF($L216&lt;=0,"",$H216/$L216))</f>
        <v/>
      </c>
      <c r="O216" s="15">
        <f>IF($L216="","",IF($L216&gt;Listas!$H$3,"Km rodado alto: confira o km digitado",IF(AND($M216&lt;&gt;"",Listas!$H$2&lt;&gt;""),IF($M216&lt;Listas!$H$2,"Média abaixo do esperado: confira",""),"")))</f>
        <v/>
      </c>
      <c r="P216" s="15" t="n"/>
    </row>
    <row r="217">
      <c r="A217" s="14" t="n"/>
      <c r="B217" s="15" t="n"/>
      <c r="C217" s="15" t="n"/>
      <c r="D217" s="15" t="n"/>
      <c r="E217" s="15" t="n"/>
      <c r="F217" s="16" t="n"/>
      <c r="G217" s="17" t="n"/>
      <c r="H217" s="18" t="n"/>
      <c r="I217" s="15" t="n"/>
      <c r="J217" s="19">
        <f>IF(OR($G217="",$H217=""),"",IF($G217=0,"",$H217/$G217))</f>
        <v/>
      </c>
      <c r="K217" s="16">
        <f>IF(OR($B217="",$F217="",$E217="Arla 32"),"",IFERROR(1/(1/SUMPRODUCT(MAX(($B$5:$B$1004=$B217)*($F$5:$F$1004&lt;$F217)*($E$5:$E$1004&lt;&gt;"Arla 32")*$F$5:$F$1004))),""))</f>
        <v/>
      </c>
      <c r="L217" s="16">
        <f>IF($K217="","",$F217-$K217)</f>
        <v/>
      </c>
      <c r="M217" s="17">
        <f>IF(OR($L217="",$G217="",$I217="Não"),"",IF($G217=0,"",$L217/$G217))</f>
        <v/>
      </c>
      <c r="N217" s="18">
        <f>IF(OR($L217="",$H217=""),"",IF($L217&lt;=0,"",$H217/$L217))</f>
        <v/>
      </c>
      <c r="O217" s="15">
        <f>IF($L217="","",IF($L217&gt;Listas!$H$3,"Km rodado alto: confira o km digitado",IF(AND($M217&lt;&gt;"",Listas!$H$2&lt;&gt;""),IF($M217&lt;Listas!$H$2,"Média abaixo do esperado: confira",""),"")))</f>
        <v/>
      </c>
      <c r="P217" s="15" t="n"/>
    </row>
    <row r="218">
      <c r="A218" s="14" t="n"/>
      <c r="B218" s="15" t="n"/>
      <c r="C218" s="15" t="n"/>
      <c r="D218" s="15" t="n"/>
      <c r="E218" s="15" t="n"/>
      <c r="F218" s="16" t="n"/>
      <c r="G218" s="17" t="n"/>
      <c r="H218" s="18" t="n"/>
      <c r="I218" s="15" t="n"/>
      <c r="J218" s="19">
        <f>IF(OR($G218="",$H218=""),"",IF($G218=0,"",$H218/$G218))</f>
        <v/>
      </c>
      <c r="K218" s="16">
        <f>IF(OR($B218="",$F218="",$E218="Arla 32"),"",IFERROR(1/(1/SUMPRODUCT(MAX(($B$5:$B$1004=$B218)*($F$5:$F$1004&lt;$F218)*($E$5:$E$1004&lt;&gt;"Arla 32")*$F$5:$F$1004))),""))</f>
        <v/>
      </c>
      <c r="L218" s="16">
        <f>IF($K218="","",$F218-$K218)</f>
        <v/>
      </c>
      <c r="M218" s="17">
        <f>IF(OR($L218="",$G218="",$I218="Não"),"",IF($G218=0,"",$L218/$G218))</f>
        <v/>
      </c>
      <c r="N218" s="18">
        <f>IF(OR($L218="",$H218=""),"",IF($L218&lt;=0,"",$H218/$L218))</f>
        <v/>
      </c>
      <c r="O218" s="15">
        <f>IF($L218="","",IF($L218&gt;Listas!$H$3,"Km rodado alto: confira o km digitado",IF(AND($M218&lt;&gt;"",Listas!$H$2&lt;&gt;""),IF($M218&lt;Listas!$H$2,"Média abaixo do esperado: confira",""),"")))</f>
        <v/>
      </c>
      <c r="P218" s="15" t="n"/>
    </row>
    <row r="219">
      <c r="A219" s="14" t="n"/>
      <c r="B219" s="15" t="n"/>
      <c r="C219" s="15" t="n"/>
      <c r="D219" s="15" t="n"/>
      <c r="E219" s="15" t="n"/>
      <c r="F219" s="16" t="n"/>
      <c r="G219" s="17" t="n"/>
      <c r="H219" s="18" t="n"/>
      <c r="I219" s="15" t="n"/>
      <c r="J219" s="19">
        <f>IF(OR($G219="",$H219=""),"",IF($G219=0,"",$H219/$G219))</f>
        <v/>
      </c>
      <c r="K219" s="16">
        <f>IF(OR($B219="",$F219="",$E219="Arla 32"),"",IFERROR(1/(1/SUMPRODUCT(MAX(($B$5:$B$1004=$B219)*($F$5:$F$1004&lt;$F219)*($E$5:$E$1004&lt;&gt;"Arla 32")*$F$5:$F$1004))),""))</f>
        <v/>
      </c>
      <c r="L219" s="16">
        <f>IF($K219="","",$F219-$K219)</f>
        <v/>
      </c>
      <c r="M219" s="17">
        <f>IF(OR($L219="",$G219="",$I219="Não"),"",IF($G219=0,"",$L219/$G219))</f>
        <v/>
      </c>
      <c r="N219" s="18">
        <f>IF(OR($L219="",$H219=""),"",IF($L219&lt;=0,"",$H219/$L219))</f>
        <v/>
      </c>
      <c r="O219" s="15">
        <f>IF($L219="","",IF($L219&gt;Listas!$H$3,"Km rodado alto: confira o km digitado",IF(AND($M219&lt;&gt;"",Listas!$H$2&lt;&gt;""),IF($M219&lt;Listas!$H$2,"Média abaixo do esperado: confira",""),"")))</f>
        <v/>
      </c>
      <c r="P219" s="15" t="n"/>
    </row>
    <row r="220">
      <c r="A220" s="14" t="n"/>
      <c r="B220" s="15" t="n"/>
      <c r="C220" s="15" t="n"/>
      <c r="D220" s="15" t="n"/>
      <c r="E220" s="15" t="n"/>
      <c r="F220" s="16" t="n"/>
      <c r="G220" s="17" t="n"/>
      <c r="H220" s="18" t="n"/>
      <c r="I220" s="15" t="n"/>
      <c r="J220" s="19">
        <f>IF(OR($G220="",$H220=""),"",IF($G220=0,"",$H220/$G220))</f>
        <v/>
      </c>
      <c r="K220" s="16">
        <f>IF(OR($B220="",$F220="",$E220="Arla 32"),"",IFERROR(1/(1/SUMPRODUCT(MAX(($B$5:$B$1004=$B220)*($F$5:$F$1004&lt;$F220)*($E$5:$E$1004&lt;&gt;"Arla 32")*$F$5:$F$1004))),""))</f>
        <v/>
      </c>
      <c r="L220" s="16">
        <f>IF($K220="","",$F220-$K220)</f>
        <v/>
      </c>
      <c r="M220" s="17">
        <f>IF(OR($L220="",$G220="",$I220="Não"),"",IF($G220=0,"",$L220/$G220))</f>
        <v/>
      </c>
      <c r="N220" s="18">
        <f>IF(OR($L220="",$H220=""),"",IF($L220&lt;=0,"",$H220/$L220))</f>
        <v/>
      </c>
      <c r="O220" s="15">
        <f>IF($L220="","",IF($L220&gt;Listas!$H$3,"Km rodado alto: confira o km digitado",IF(AND($M220&lt;&gt;"",Listas!$H$2&lt;&gt;""),IF($M220&lt;Listas!$H$2,"Média abaixo do esperado: confira",""),"")))</f>
        <v/>
      </c>
      <c r="P220" s="15" t="n"/>
    </row>
    <row r="221">
      <c r="A221" s="14" t="n"/>
      <c r="B221" s="15" t="n"/>
      <c r="C221" s="15" t="n"/>
      <c r="D221" s="15" t="n"/>
      <c r="E221" s="15" t="n"/>
      <c r="F221" s="16" t="n"/>
      <c r="G221" s="17" t="n"/>
      <c r="H221" s="18" t="n"/>
      <c r="I221" s="15" t="n"/>
      <c r="J221" s="19">
        <f>IF(OR($G221="",$H221=""),"",IF($G221=0,"",$H221/$G221))</f>
        <v/>
      </c>
      <c r="K221" s="16">
        <f>IF(OR($B221="",$F221="",$E221="Arla 32"),"",IFERROR(1/(1/SUMPRODUCT(MAX(($B$5:$B$1004=$B221)*($F$5:$F$1004&lt;$F221)*($E$5:$E$1004&lt;&gt;"Arla 32")*$F$5:$F$1004))),""))</f>
        <v/>
      </c>
      <c r="L221" s="16">
        <f>IF($K221="","",$F221-$K221)</f>
        <v/>
      </c>
      <c r="M221" s="17">
        <f>IF(OR($L221="",$G221="",$I221="Não"),"",IF($G221=0,"",$L221/$G221))</f>
        <v/>
      </c>
      <c r="N221" s="18">
        <f>IF(OR($L221="",$H221=""),"",IF($L221&lt;=0,"",$H221/$L221))</f>
        <v/>
      </c>
      <c r="O221" s="15">
        <f>IF($L221="","",IF($L221&gt;Listas!$H$3,"Km rodado alto: confira o km digitado",IF(AND($M221&lt;&gt;"",Listas!$H$2&lt;&gt;""),IF($M221&lt;Listas!$H$2,"Média abaixo do esperado: confira",""),"")))</f>
        <v/>
      </c>
      <c r="P221" s="15" t="n"/>
    </row>
    <row r="222">
      <c r="A222" s="14" t="n"/>
      <c r="B222" s="15" t="n"/>
      <c r="C222" s="15" t="n"/>
      <c r="D222" s="15" t="n"/>
      <c r="E222" s="15" t="n"/>
      <c r="F222" s="16" t="n"/>
      <c r="G222" s="17" t="n"/>
      <c r="H222" s="18" t="n"/>
      <c r="I222" s="15" t="n"/>
      <c r="J222" s="19">
        <f>IF(OR($G222="",$H222=""),"",IF($G222=0,"",$H222/$G222))</f>
        <v/>
      </c>
      <c r="K222" s="16">
        <f>IF(OR($B222="",$F222="",$E222="Arla 32"),"",IFERROR(1/(1/SUMPRODUCT(MAX(($B$5:$B$1004=$B222)*($F$5:$F$1004&lt;$F222)*($E$5:$E$1004&lt;&gt;"Arla 32")*$F$5:$F$1004))),""))</f>
        <v/>
      </c>
      <c r="L222" s="16">
        <f>IF($K222="","",$F222-$K222)</f>
        <v/>
      </c>
      <c r="M222" s="17">
        <f>IF(OR($L222="",$G222="",$I222="Não"),"",IF($G222=0,"",$L222/$G222))</f>
        <v/>
      </c>
      <c r="N222" s="18">
        <f>IF(OR($L222="",$H222=""),"",IF($L222&lt;=0,"",$H222/$L222))</f>
        <v/>
      </c>
      <c r="O222" s="15">
        <f>IF($L222="","",IF($L222&gt;Listas!$H$3,"Km rodado alto: confira o km digitado",IF(AND($M222&lt;&gt;"",Listas!$H$2&lt;&gt;""),IF($M222&lt;Listas!$H$2,"Média abaixo do esperado: confira",""),"")))</f>
        <v/>
      </c>
      <c r="P222" s="15" t="n"/>
    </row>
    <row r="223">
      <c r="A223" s="14" t="n"/>
      <c r="B223" s="15" t="n"/>
      <c r="C223" s="15" t="n"/>
      <c r="D223" s="15" t="n"/>
      <c r="E223" s="15" t="n"/>
      <c r="F223" s="16" t="n"/>
      <c r="G223" s="17" t="n"/>
      <c r="H223" s="18" t="n"/>
      <c r="I223" s="15" t="n"/>
      <c r="J223" s="19">
        <f>IF(OR($G223="",$H223=""),"",IF($G223=0,"",$H223/$G223))</f>
        <v/>
      </c>
      <c r="K223" s="16">
        <f>IF(OR($B223="",$F223="",$E223="Arla 32"),"",IFERROR(1/(1/SUMPRODUCT(MAX(($B$5:$B$1004=$B223)*($F$5:$F$1004&lt;$F223)*($E$5:$E$1004&lt;&gt;"Arla 32")*$F$5:$F$1004))),""))</f>
        <v/>
      </c>
      <c r="L223" s="16">
        <f>IF($K223="","",$F223-$K223)</f>
        <v/>
      </c>
      <c r="M223" s="17">
        <f>IF(OR($L223="",$G223="",$I223="Não"),"",IF($G223=0,"",$L223/$G223))</f>
        <v/>
      </c>
      <c r="N223" s="18">
        <f>IF(OR($L223="",$H223=""),"",IF($L223&lt;=0,"",$H223/$L223))</f>
        <v/>
      </c>
      <c r="O223" s="15">
        <f>IF($L223="","",IF($L223&gt;Listas!$H$3,"Km rodado alto: confira o km digitado",IF(AND($M223&lt;&gt;"",Listas!$H$2&lt;&gt;""),IF($M223&lt;Listas!$H$2,"Média abaixo do esperado: confira",""),"")))</f>
        <v/>
      </c>
      <c r="P223" s="15" t="n"/>
    </row>
    <row r="224">
      <c r="A224" s="14" t="n"/>
      <c r="B224" s="15" t="n"/>
      <c r="C224" s="15" t="n"/>
      <c r="D224" s="15" t="n"/>
      <c r="E224" s="15" t="n"/>
      <c r="F224" s="16" t="n"/>
      <c r="G224" s="17" t="n"/>
      <c r="H224" s="18" t="n"/>
      <c r="I224" s="15" t="n"/>
      <c r="J224" s="19">
        <f>IF(OR($G224="",$H224=""),"",IF($G224=0,"",$H224/$G224))</f>
        <v/>
      </c>
      <c r="K224" s="16">
        <f>IF(OR($B224="",$F224="",$E224="Arla 32"),"",IFERROR(1/(1/SUMPRODUCT(MAX(($B$5:$B$1004=$B224)*($F$5:$F$1004&lt;$F224)*($E$5:$E$1004&lt;&gt;"Arla 32")*$F$5:$F$1004))),""))</f>
        <v/>
      </c>
      <c r="L224" s="16">
        <f>IF($K224="","",$F224-$K224)</f>
        <v/>
      </c>
      <c r="M224" s="17">
        <f>IF(OR($L224="",$G224="",$I224="Não"),"",IF($G224=0,"",$L224/$G224))</f>
        <v/>
      </c>
      <c r="N224" s="18">
        <f>IF(OR($L224="",$H224=""),"",IF($L224&lt;=0,"",$H224/$L224))</f>
        <v/>
      </c>
      <c r="O224" s="15">
        <f>IF($L224="","",IF($L224&gt;Listas!$H$3,"Km rodado alto: confira o km digitado",IF(AND($M224&lt;&gt;"",Listas!$H$2&lt;&gt;""),IF($M224&lt;Listas!$H$2,"Média abaixo do esperado: confira",""),"")))</f>
        <v/>
      </c>
      <c r="P224" s="15" t="n"/>
    </row>
    <row r="225">
      <c r="A225" s="14" t="n"/>
      <c r="B225" s="15" t="n"/>
      <c r="C225" s="15" t="n"/>
      <c r="D225" s="15" t="n"/>
      <c r="E225" s="15" t="n"/>
      <c r="F225" s="16" t="n"/>
      <c r="G225" s="17" t="n"/>
      <c r="H225" s="18" t="n"/>
      <c r="I225" s="15" t="n"/>
      <c r="J225" s="19">
        <f>IF(OR($G225="",$H225=""),"",IF($G225=0,"",$H225/$G225))</f>
        <v/>
      </c>
      <c r="K225" s="16">
        <f>IF(OR($B225="",$F225="",$E225="Arla 32"),"",IFERROR(1/(1/SUMPRODUCT(MAX(($B$5:$B$1004=$B225)*($F$5:$F$1004&lt;$F225)*($E$5:$E$1004&lt;&gt;"Arla 32")*$F$5:$F$1004))),""))</f>
        <v/>
      </c>
      <c r="L225" s="16">
        <f>IF($K225="","",$F225-$K225)</f>
        <v/>
      </c>
      <c r="M225" s="17">
        <f>IF(OR($L225="",$G225="",$I225="Não"),"",IF($G225=0,"",$L225/$G225))</f>
        <v/>
      </c>
      <c r="N225" s="18">
        <f>IF(OR($L225="",$H225=""),"",IF($L225&lt;=0,"",$H225/$L225))</f>
        <v/>
      </c>
      <c r="O225" s="15">
        <f>IF($L225="","",IF($L225&gt;Listas!$H$3,"Km rodado alto: confira o km digitado",IF(AND($M225&lt;&gt;"",Listas!$H$2&lt;&gt;""),IF($M225&lt;Listas!$H$2,"Média abaixo do esperado: confira",""),"")))</f>
        <v/>
      </c>
      <c r="P225" s="15" t="n"/>
    </row>
    <row r="226">
      <c r="A226" s="14" t="n"/>
      <c r="B226" s="15" t="n"/>
      <c r="C226" s="15" t="n"/>
      <c r="D226" s="15" t="n"/>
      <c r="E226" s="15" t="n"/>
      <c r="F226" s="16" t="n"/>
      <c r="G226" s="17" t="n"/>
      <c r="H226" s="18" t="n"/>
      <c r="I226" s="15" t="n"/>
      <c r="J226" s="19">
        <f>IF(OR($G226="",$H226=""),"",IF($G226=0,"",$H226/$G226))</f>
        <v/>
      </c>
      <c r="K226" s="16">
        <f>IF(OR($B226="",$F226="",$E226="Arla 32"),"",IFERROR(1/(1/SUMPRODUCT(MAX(($B$5:$B$1004=$B226)*($F$5:$F$1004&lt;$F226)*($E$5:$E$1004&lt;&gt;"Arla 32")*$F$5:$F$1004))),""))</f>
        <v/>
      </c>
      <c r="L226" s="16">
        <f>IF($K226="","",$F226-$K226)</f>
        <v/>
      </c>
      <c r="M226" s="17">
        <f>IF(OR($L226="",$G226="",$I226="Não"),"",IF($G226=0,"",$L226/$G226))</f>
        <v/>
      </c>
      <c r="N226" s="18">
        <f>IF(OR($L226="",$H226=""),"",IF($L226&lt;=0,"",$H226/$L226))</f>
        <v/>
      </c>
      <c r="O226" s="15">
        <f>IF($L226="","",IF($L226&gt;Listas!$H$3,"Km rodado alto: confira o km digitado",IF(AND($M226&lt;&gt;"",Listas!$H$2&lt;&gt;""),IF($M226&lt;Listas!$H$2,"Média abaixo do esperado: confira",""),"")))</f>
        <v/>
      </c>
      <c r="P226" s="15" t="n"/>
    </row>
    <row r="227">
      <c r="A227" s="14" t="n"/>
      <c r="B227" s="15" t="n"/>
      <c r="C227" s="15" t="n"/>
      <c r="D227" s="15" t="n"/>
      <c r="E227" s="15" t="n"/>
      <c r="F227" s="16" t="n"/>
      <c r="G227" s="17" t="n"/>
      <c r="H227" s="18" t="n"/>
      <c r="I227" s="15" t="n"/>
      <c r="J227" s="19">
        <f>IF(OR($G227="",$H227=""),"",IF($G227=0,"",$H227/$G227))</f>
        <v/>
      </c>
      <c r="K227" s="16">
        <f>IF(OR($B227="",$F227="",$E227="Arla 32"),"",IFERROR(1/(1/SUMPRODUCT(MAX(($B$5:$B$1004=$B227)*($F$5:$F$1004&lt;$F227)*($E$5:$E$1004&lt;&gt;"Arla 32")*$F$5:$F$1004))),""))</f>
        <v/>
      </c>
      <c r="L227" s="16">
        <f>IF($K227="","",$F227-$K227)</f>
        <v/>
      </c>
      <c r="M227" s="17">
        <f>IF(OR($L227="",$G227="",$I227="Não"),"",IF($G227=0,"",$L227/$G227))</f>
        <v/>
      </c>
      <c r="N227" s="18">
        <f>IF(OR($L227="",$H227=""),"",IF($L227&lt;=0,"",$H227/$L227))</f>
        <v/>
      </c>
      <c r="O227" s="15">
        <f>IF($L227="","",IF($L227&gt;Listas!$H$3,"Km rodado alto: confira o km digitado",IF(AND($M227&lt;&gt;"",Listas!$H$2&lt;&gt;""),IF($M227&lt;Listas!$H$2,"Média abaixo do esperado: confira",""),"")))</f>
        <v/>
      </c>
      <c r="P227" s="15" t="n"/>
    </row>
    <row r="228">
      <c r="A228" s="14" t="n"/>
      <c r="B228" s="15" t="n"/>
      <c r="C228" s="15" t="n"/>
      <c r="D228" s="15" t="n"/>
      <c r="E228" s="15" t="n"/>
      <c r="F228" s="16" t="n"/>
      <c r="G228" s="17" t="n"/>
      <c r="H228" s="18" t="n"/>
      <c r="I228" s="15" t="n"/>
      <c r="J228" s="19">
        <f>IF(OR($G228="",$H228=""),"",IF($G228=0,"",$H228/$G228))</f>
        <v/>
      </c>
      <c r="K228" s="16">
        <f>IF(OR($B228="",$F228="",$E228="Arla 32"),"",IFERROR(1/(1/SUMPRODUCT(MAX(($B$5:$B$1004=$B228)*($F$5:$F$1004&lt;$F228)*($E$5:$E$1004&lt;&gt;"Arla 32")*$F$5:$F$1004))),""))</f>
        <v/>
      </c>
      <c r="L228" s="16">
        <f>IF($K228="","",$F228-$K228)</f>
        <v/>
      </c>
      <c r="M228" s="17">
        <f>IF(OR($L228="",$G228="",$I228="Não"),"",IF($G228=0,"",$L228/$G228))</f>
        <v/>
      </c>
      <c r="N228" s="18">
        <f>IF(OR($L228="",$H228=""),"",IF($L228&lt;=0,"",$H228/$L228))</f>
        <v/>
      </c>
      <c r="O228" s="15">
        <f>IF($L228="","",IF($L228&gt;Listas!$H$3,"Km rodado alto: confira o km digitado",IF(AND($M228&lt;&gt;"",Listas!$H$2&lt;&gt;""),IF($M228&lt;Listas!$H$2,"Média abaixo do esperado: confira",""),"")))</f>
        <v/>
      </c>
      <c r="P228" s="15" t="n"/>
    </row>
    <row r="229">
      <c r="A229" s="14" t="n"/>
      <c r="B229" s="15" t="n"/>
      <c r="C229" s="15" t="n"/>
      <c r="D229" s="15" t="n"/>
      <c r="E229" s="15" t="n"/>
      <c r="F229" s="16" t="n"/>
      <c r="G229" s="17" t="n"/>
      <c r="H229" s="18" t="n"/>
      <c r="I229" s="15" t="n"/>
      <c r="J229" s="19">
        <f>IF(OR($G229="",$H229=""),"",IF($G229=0,"",$H229/$G229))</f>
        <v/>
      </c>
      <c r="K229" s="16">
        <f>IF(OR($B229="",$F229="",$E229="Arla 32"),"",IFERROR(1/(1/SUMPRODUCT(MAX(($B$5:$B$1004=$B229)*($F$5:$F$1004&lt;$F229)*($E$5:$E$1004&lt;&gt;"Arla 32")*$F$5:$F$1004))),""))</f>
        <v/>
      </c>
      <c r="L229" s="16">
        <f>IF($K229="","",$F229-$K229)</f>
        <v/>
      </c>
      <c r="M229" s="17">
        <f>IF(OR($L229="",$G229="",$I229="Não"),"",IF($G229=0,"",$L229/$G229))</f>
        <v/>
      </c>
      <c r="N229" s="18">
        <f>IF(OR($L229="",$H229=""),"",IF($L229&lt;=0,"",$H229/$L229))</f>
        <v/>
      </c>
      <c r="O229" s="15">
        <f>IF($L229="","",IF($L229&gt;Listas!$H$3,"Km rodado alto: confira o km digitado",IF(AND($M229&lt;&gt;"",Listas!$H$2&lt;&gt;""),IF($M229&lt;Listas!$H$2,"Média abaixo do esperado: confira",""),"")))</f>
        <v/>
      </c>
      <c r="P229" s="15" t="n"/>
    </row>
    <row r="230">
      <c r="A230" s="14" t="n"/>
      <c r="B230" s="15" t="n"/>
      <c r="C230" s="15" t="n"/>
      <c r="D230" s="15" t="n"/>
      <c r="E230" s="15" t="n"/>
      <c r="F230" s="16" t="n"/>
      <c r="G230" s="17" t="n"/>
      <c r="H230" s="18" t="n"/>
      <c r="I230" s="15" t="n"/>
      <c r="J230" s="19">
        <f>IF(OR($G230="",$H230=""),"",IF($G230=0,"",$H230/$G230))</f>
        <v/>
      </c>
      <c r="K230" s="16">
        <f>IF(OR($B230="",$F230="",$E230="Arla 32"),"",IFERROR(1/(1/SUMPRODUCT(MAX(($B$5:$B$1004=$B230)*($F$5:$F$1004&lt;$F230)*($E$5:$E$1004&lt;&gt;"Arla 32")*$F$5:$F$1004))),""))</f>
        <v/>
      </c>
      <c r="L230" s="16">
        <f>IF($K230="","",$F230-$K230)</f>
        <v/>
      </c>
      <c r="M230" s="17">
        <f>IF(OR($L230="",$G230="",$I230="Não"),"",IF($G230=0,"",$L230/$G230))</f>
        <v/>
      </c>
      <c r="N230" s="18">
        <f>IF(OR($L230="",$H230=""),"",IF($L230&lt;=0,"",$H230/$L230))</f>
        <v/>
      </c>
      <c r="O230" s="15">
        <f>IF($L230="","",IF($L230&gt;Listas!$H$3,"Km rodado alto: confira o km digitado",IF(AND($M230&lt;&gt;"",Listas!$H$2&lt;&gt;""),IF($M230&lt;Listas!$H$2,"Média abaixo do esperado: confira",""),"")))</f>
        <v/>
      </c>
      <c r="P230" s="15" t="n"/>
    </row>
    <row r="231">
      <c r="A231" s="14" t="n"/>
      <c r="B231" s="15" t="n"/>
      <c r="C231" s="15" t="n"/>
      <c r="D231" s="15" t="n"/>
      <c r="E231" s="15" t="n"/>
      <c r="F231" s="16" t="n"/>
      <c r="G231" s="17" t="n"/>
      <c r="H231" s="18" t="n"/>
      <c r="I231" s="15" t="n"/>
      <c r="J231" s="19">
        <f>IF(OR($G231="",$H231=""),"",IF($G231=0,"",$H231/$G231))</f>
        <v/>
      </c>
      <c r="K231" s="16">
        <f>IF(OR($B231="",$F231="",$E231="Arla 32"),"",IFERROR(1/(1/SUMPRODUCT(MAX(($B$5:$B$1004=$B231)*($F$5:$F$1004&lt;$F231)*($E$5:$E$1004&lt;&gt;"Arla 32")*$F$5:$F$1004))),""))</f>
        <v/>
      </c>
      <c r="L231" s="16">
        <f>IF($K231="","",$F231-$K231)</f>
        <v/>
      </c>
      <c r="M231" s="17">
        <f>IF(OR($L231="",$G231="",$I231="Não"),"",IF($G231=0,"",$L231/$G231))</f>
        <v/>
      </c>
      <c r="N231" s="18">
        <f>IF(OR($L231="",$H231=""),"",IF($L231&lt;=0,"",$H231/$L231))</f>
        <v/>
      </c>
      <c r="O231" s="15">
        <f>IF($L231="","",IF($L231&gt;Listas!$H$3,"Km rodado alto: confira o km digitado",IF(AND($M231&lt;&gt;"",Listas!$H$2&lt;&gt;""),IF($M231&lt;Listas!$H$2,"Média abaixo do esperado: confira",""),"")))</f>
        <v/>
      </c>
      <c r="P231" s="15" t="n"/>
    </row>
    <row r="232">
      <c r="A232" s="14" t="n"/>
      <c r="B232" s="15" t="n"/>
      <c r="C232" s="15" t="n"/>
      <c r="D232" s="15" t="n"/>
      <c r="E232" s="15" t="n"/>
      <c r="F232" s="16" t="n"/>
      <c r="G232" s="17" t="n"/>
      <c r="H232" s="18" t="n"/>
      <c r="I232" s="15" t="n"/>
      <c r="J232" s="19">
        <f>IF(OR($G232="",$H232=""),"",IF($G232=0,"",$H232/$G232))</f>
        <v/>
      </c>
      <c r="K232" s="16">
        <f>IF(OR($B232="",$F232="",$E232="Arla 32"),"",IFERROR(1/(1/SUMPRODUCT(MAX(($B$5:$B$1004=$B232)*($F$5:$F$1004&lt;$F232)*($E$5:$E$1004&lt;&gt;"Arla 32")*$F$5:$F$1004))),""))</f>
        <v/>
      </c>
      <c r="L232" s="16">
        <f>IF($K232="","",$F232-$K232)</f>
        <v/>
      </c>
      <c r="M232" s="17">
        <f>IF(OR($L232="",$G232="",$I232="Não"),"",IF($G232=0,"",$L232/$G232))</f>
        <v/>
      </c>
      <c r="N232" s="18">
        <f>IF(OR($L232="",$H232=""),"",IF($L232&lt;=0,"",$H232/$L232))</f>
        <v/>
      </c>
      <c r="O232" s="15">
        <f>IF($L232="","",IF($L232&gt;Listas!$H$3,"Km rodado alto: confira o km digitado",IF(AND($M232&lt;&gt;"",Listas!$H$2&lt;&gt;""),IF($M232&lt;Listas!$H$2,"Média abaixo do esperado: confira",""),"")))</f>
        <v/>
      </c>
      <c r="P232" s="15" t="n"/>
    </row>
    <row r="233">
      <c r="A233" s="14" t="n"/>
      <c r="B233" s="15" t="n"/>
      <c r="C233" s="15" t="n"/>
      <c r="D233" s="15" t="n"/>
      <c r="E233" s="15" t="n"/>
      <c r="F233" s="16" t="n"/>
      <c r="G233" s="17" t="n"/>
      <c r="H233" s="18" t="n"/>
      <c r="I233" s="15" t="n"/>
      <c r="J233" s="19">
        <f>IF(OR($G233="",$H233=""),"",IF($G233=0,"",$H233/$G233))</f>
        <v/>
      </c>
      <c r="K233" s="16">
        <f>IF(OR($B233="",$F233="",$E233="Arla 32"),"",IFERROR(1/(1/SUMPRODUCT(MAX(($B$5:$B$1004=$B233)*($F$5:$F$1004&lt;$F233)*($E$5:$E$1004&lt;&gt;"Arla 32")*$F$5:$F$1004))),""))</f>
        <v/>
      </c>
      <c r="L233" s="16">
        <f>IF($K233="","",$F233-$K233)</f>
        <v/>
      </c>
      <c r="M233" s="17">
        <f>IF(OR($L233="",$G233="",$I233="Não"),"",IF($G233=0,"",$L233/$G233))</f>
        <v/>
      </c>
      <c r="N233" s="18">
        <f>IF(OR($L233="",$H233=""),"",IF($L233&lt;=0,"",$H233/$L233))</f>
        <v/>
      </c>
      <c r="O233" s="15">
        <f>IF($L233="","",IF($L233&gt;Listas!$H$3,"Km rodado alto: confira o km digitado",IF(AND($M233&lt;&gt;"",Listas!$H$2&lt;&gt;""),IF($M233&lt;Listas!$H$2,"Média abaixo do esperado: confira",""),"")))</f>
        <v/>
      </c>
      <c r="P233" s="15" t="n"/>
    </row>
    <row r="234">
      <c r="A234" s="14" t="n"/>
      <c r="B234" s="15" t="n"/>
      <c r="C234" s="15" t="n"/>
      <c r="D234" s="15" t="n"/>
      <c r="E234" s="15" t="n"/>
      <c r="F234" s="16" t="n"/>
      <c r="G234" s="17" t="n"/>
      <c r="H234" s="18" t="n"/>
      <c r="I234" s="15" t="n"/>
      <c r="J234" s="19">
        <f>IF(OR($G234="",$H234=""),"",IF($G234=0,"",$H234/$G234))</f>
        <v/>
      </c>
      <c r="K234" s="16">
        <f>IF(OR($B234="",$F234="",$E234="Arla 32"),"",IFERROR(1/(1/SUMPRODUCT(MAX(($B$5:$B$1004=$B234)*($F$5:$F$1004&lt;$F234)*($E$5:$E$1004&lt;&gt;"Arla 32")*$F$5:$F$1004))),""))</f>
        <v/>
      </c>
      <c r="L234" s="16">
        <f>IF($K234="","",$F234-$K234)</f>
        <v/>
      </c>
      <c r="M234" s="17">
        <f>IF(OR($L234="",$G234="",$I234="Não"),"",IF($G234=0,"",$L234/$G234))</f>
        <v/>
      </c>
      <c r="N234" s="18">
        <f>IF(OR($L234="",$H234=""),"",IF($L234&lt;=0,"",$H234/$L234))</f>
        <v/>
      </c>
      <c r="O234" s="15">
        <f>IF($L234="","",IF($L234&gt;Listas!$H$3,"Km rodado alto: confira o km digitado",IF(AND($M234&lt;&gt;"",Listas!$H$2&lt;&gt;""),IF($M234&lt;Listas!$H$2,"Média abaixo do esperado: confira",""),"")))</f>
        <v/>
      </c>
      <c r="P234" s="15" t="n"/>
    </row>
    <row r="235">
      <c r="A235" s="14" t="n"/>
      <c r="B235" s="15" t="n"/>
      <c r="C235" s="15" t="n"/>
      <c r="D235" s="15" t="n"/>
      <c r="E235" s="15" t="n"/>
      <c r="F235" s="16" t="n"/>
      <c r="G235" s="17" t="n"/>
      <c r="H235" s="18" t="n"/>
      <c r="I235" s="15" t="n"/>
      <c r="J235" s="19">
        <f>IF(OR($G235="",$H235=""),"",IF($G235=0,"",$H235/$G235))</f>
        <v/>
      </c>
      <c r="K235" s="16">
        <f>IF(OR($B235="",$F235="",$E235="Arla 32"),"",IFERROR(1/(1/SUMPRODUCT(MAX(($B$5:$B$1004=$B235)*($F$5:$F$1004&lt;$F235)*($E$5:$E$1004&lt;&gt;"Arla 32")*$F$5:$F$1004))),""))</f>
        <v/>
      </c>
      <c r="L235" s="16">
        <f>IF($K235="","",$F235-$K235)</f>
        <v/>
      </c>
      <c r="M235" s="17">
        <f>IF(OR($L235="",$G235="",$I235="Não"),"",IF($G235=0,"",$L235/$G235))</f>
        <v/>
      </c>
      <c r="N235" s="18">
        <f>IF(OR($L235="",$H235=""),"",IF($L235&lt;=0,"",$H235/$L235))</f>
        <v/>
      </c>
      <c r="O235" s="15">
        <f>IF($L235="","",IF($L235&gt;Listas!$H$3,"Km rodado alto: confira o km digitado",IF(AND($M235&lt;&gt;"",Listas!$H$2&lt;&gt;""),IF($M235&lt;Listas!$H$2,"Média abaixo do esperado: confira",""),"")))</f>
        <v/>
      </c>
      <c r="P235" s="15" t="n"/>
    </row>
    <row r="236">
      <c r="A236" s="14" t="n"/>
      <c r="B236" s="15" t="n"/>
      <c r="C236" s="15" t="n"/>
      <c r="D236" s="15" t="n"/>
      <c r="E236" s="15" t="n"/>
      <c r="F236" s="16" t="n"/>
      <c r="G236" s="17" t="n"/>
      <c r="H236" s="18" t="n"/>
      <c r="I236" s="15" t="n"/>
      <c r="J236" s="19">
        <f>IF(OR($G236="",$H236=""),"",IF($G236=0,"",$H236/$G236))</f>
        <v/>
      </c>
      <c r="K236" s="16">
        <f>IF(OR($B236="",$F236="",$E236="Arla 32"),"",IFERROR(1/(1/SUMPRODUCT(MAX(($B$5:$B$1004=$B236)*($F$5:$F$1004&lt;$F236)*($E$5:$E$1004&lt;&gt;"Arla 32")*$F$5:$F$1004))),""))</f>
        <v/>
      </c>
      <c r="L236" s="16">
        <f>IF($K236="","",$F236-$K236)</f>
        <v/>
      </c>
      <c r="M236" s="17">
        <f>IF(OR($L236="",$G236="",$I236="Não"),"",IF($G236=0,"",$L236/$G236))</f>
        <v/>
      </c>
      <c r="N236" s="18">
        <f>IF(OR($L236="",$H236=""),"",IF($L236&lt;=0,"",$H236/$L236))</f>
        <v/>
      </c>
      <c r="O236" s="15">
        <f>IF($L236="","",IF($L236&gt;Listas!$H$3,"Km rodado alto: confira o km digitado",IF(AND($M236&lt;&gt;"",Listas!$H$2&lt;&gt;""),IF($M236&lt;Listas!$H$2,"Média abaixo do esperado: confira",""),"")))</f>
        <v/>
      </c>
      <c r="P236" s="15" t="n"/>
    </row>
    <row r="237">
      <c r="A237" s="14" t="n"/>
      <c r="B237" s="15" t="n"/>
      <c r="C237" s="15" t="n"/>
      <c r="D237" s="15" t="n"/>
      <c r="E237" s="15" t="n"/>
      <c r="F237" s="16" t="n"/>
      <c r="G237" s="17" t="n"/>
      <c r="H237" s="18" t="n"/>
      <c r="I237" s="15" t="n"/>
      <c r="J237" s="19">
        <f>IF(OR($G237="",$H237=""),"",IF($G237=0,"",$H237/$G237))</f>
        <v/>
      </c>
      <c r="K237" s="16">
        <f>IF(OR($B237="",$F237="",$E237="Arla 32"),"",IFERROR(1/(1/SUMPRODUCT(MAX(($B$5:$B$1004=$B237)*($F$5:$F$1004&lt;$F237)*($E$5:$E$1004&lt;&gt;"Arla 32")*$F$5:$F$1004))),""))</f>
        <v/>
      </c>
      <c r="L237" s="16">
        <f>IF($K237="","",$F237-$K237)</f>
        <v/>
      </c>
      <c r="M237" s="17">
        <f>IF(OR($L237="",$G237="",$I237="Não"),"",IF($G237=0,"",$L237/$G237))</f>
        <v/>
      </c>
      <c r="N237" s="18">
        <f>IF(OR($L237="",$H237=""),"",IF($L237&lt;=0,"",$H237/$L237))</f>
        <v/>
      </c>
      <c r="O237" s="15">
        <f>IF($L237="","",IF($L237&gt;Listas!$H$3,"Km rodado alto: confira o km digitado",IF(AND($M237&lt;&gt;"",Listas!$H$2&lt;&gt;""),IF($M237&lt;Listas!$H$2,"Média abaixo do esperado: confira",""),"")))</f>
        <v/>
      </c>
      <c r="P237" s="15" t="n"/>
    </row>
    <row r="238">
      <c r="A238" s="14" t="n"/>
      <c r="B238" s="15" t="n"/>
      <c r="C238" s="15" t="n"/>
      <c r="D238" s="15" t="n"/>
      <c r="E238" s="15" t="n"/>
      <c r="F238" s="16" t="n"/>
      <c r="G238" s="17" t="n"/>
      <c r="H238" s="18" t="n"/>
      <c r="I238" s="15" t="n"/>
      <c r="J238" s="19">
        <f>IF(OR($G238="",$H238=""),"",IF($G238=0,"",$H238/$G238))</f>
        <v/>
      </c>
      <c r="K238" s="16">
        <f>IF(OR($B238="",$F238="",$E238="Arla 32"),"",IFERROR(1/(1/SUMPRODUCT(MAX(($B$5:$B$1004=$B238)*($F$5:$F$1004&lt;$F238)*($E$5:$E$1004&lt;&gt;"Arla 32")*$F$5:$F$1004))),""))</f>
        <v/>
      </c>
      <c r="L238" s="16">
        <f>IF($K238="","",$F238-$K238)</f>
        <v/>
      </c>
      <c r="M238" s="17">
        <f>IF(OR($L238="",$G238="",$I238="Não"),"",IF($G238=0,"",$L238/$G238))</f>
        <v/>
      </c>
      <c r="N238" s="18">
        <f>IF(OR($L238="",$H238=""),"",IF($L238&lt;=0,"",$H238/$L238))</f>
        <v/>
      </c>
      <c r="O238" s="15">
        <f>IF($L238="","",IF($L238&gt;Listas!$H$3,"Km rodado alto: confira o km digitado",IF(AND($M238&lt;&gt;"",Listas!$H$2&lt;&gt;""),IF($M238&lt;Listas!$H$2,"Média abaixo do esperado: confira",""),"")))</f>
        <v/>
      </c>
      <c r="P238" s="15" t="n"/>
    </row>
    <row r="239">
      <c r="A239" s="14" t="n"/>
      <c r="B239" s="15" t="n"/>
      <c r="C239" s="15" t="n"/>
      <c r="D239" s="15" t="n"/>
      <c r="E239" s="15" t="n"/>
      <c r="F239" s="16" t="n"/>
      <c r="G239" s="17" t="n"/>
      <c r="H239" s="18" t="n"/>
      <c r="I239" s="15" t="n"/>
      <c r="J239" s="19">
        <f>IF(OR($G239="",$H239=""),"",IF($G239=0,"",$H239/$G239))</f>
        <v/>
      </c>
      <c r="K239" s="16">
        <f>IF(OR($B239="",$F239="",$E239="Arla 32"),"",IFERROR(1/(1/SUMPRODUCT(MAX(($B$5:$B$1004=$B239)*($F$5:$F$1004&lt;$F239)*($E$5:$E$1004&lt;&gt;"Arla 32")*$F$5:$F$1004))),""))</f>
        <v/>
      </c>
      <c r="L239" s="16">
        <f>IF($K239="","",$F239-$K239)</f>
        <v/>
      </c>
      <c r="M239" s="17">
        <f>IF(OR($L239="",$G239="",$I239="Não"),"",IF($G239=0,"",$L239/$G239))</f>
        <v/>
      </c>
      <c r="N239" s="18">
        <f>IF(OR($L239="",$H239=""),"",IF($L239&lt;=0,"",$H239/$L239))</f>
        <v/>
      </c>
      <c r="O239" s="15">
        <f>IF($L239="","",IF($L239&gt;Listas!$H$3,"Km rodado alto: confira o km digitado",IF(AND($M239&lt;&gt;"",Listas!$H$2&lt;&gt;""),IF($M239&lt;Listas!$H$2,"Média abaixo do esperado: confira",""),"")))</f>
        <v/>
      </c>
      <c r="P239" s="15" t="n"/>
    </row>
    <row r="240">
      <c r="A240" s="14" t="n"/>
      <c r="B240" s="15" t="n"/>
      <c r="C240" s="15" t="n"/>
      <c r="D240" s="15" t="n"/>
      <c r="E240" s="15" t="n"/>
      <c r="F240" s="16" t="n"/>
      <c r="G240" s="17" t="n"/>
      <c r="H240" s="18" t="n"/>
      <c r="I240" s="15" t="n"/>
      <c r="J240" s="19">
        <f>IF(OR($G240="",$H240=""),"",IF($G240=0,"",$H240/$G240))</f>
        <v/>
      </c>
      <c r="K240" s="16">
        <f>IF(OR($B240="",$F240="",$E240="Arla 32"),"",IFERROR(1/(1/SUMPRODUCT(MAX(($B$5:$B$1004=$B240)*($F$5:$F$1004&lt;$F240)*($E$5:$E$1004&lt;&gt;"Arla 32")*$F$5:$F$1004))),""))</f>
        <v/>
      </c>
      <c r="L240" s="16">
        <f>IF($K240="","",$F240-$K240)</f>
        <v/>
      </c>
      <c r="M240" s="17">
        <f>IF(OR($L240="",$G240="",$I240="Não"),"",IF($G240=0,"",$L240/$G240))</f>
        <v/>
      </c>
      <c r="N240" s="18">
        <f>IF(OR($L240="",$H240=""),"",IF($L240&lt;=0,"",$H240/$L240))</f>
        <v/>
      </c>
      <c r="O240" s="15">
        <f>IF($L240="","",IF($L240&gt;Listas!$H$3,"Km rodado alto: confira o km digitado",IF(AND($M240&lt;&gt;"",Listas!$H$2&lt;&gt;""),IF($M240&lt;Listas!$H$2,"Média abaixo do esperado: confira",""),"")))</f>
        <v/>
      </c>
      <c r="P240" s="15" t="n"/>
    </row>
    <row r="241">
      <c r="A241" s="14" t="n"/>
      <c r="B241" s="15" t="n"/>
      <c r="C241" s="15" t="n"/>
      <c r="D241" s="15" t="n"/>
      <c r="E241" s="15" t="n"/>
      <c r="F241" s="16" t="n"/>
      <c r="G241" s="17" t="n"/>
      <c r="H241" s="18" t="n"/>
      <c r="I241" s="15" t="n"/>
      <c r="J241" s="19">
        <f>IF(OR($G241="",$H241=""),"",IF($G241=0,"",$H241/$G241))</f>
        <v/>
      </c>
      <c r="K241" s="16">
        <f>IF(OR($B241="",$F241="",$E241="Arla 32"),"",IFERROR(1/(1/SUMPRODUCT(MAX(($B$5:$B$1004=$B241)*($F$5:$F$1004&lt;$F241)*($E$5:$E$1004&lt;&gt;"Arla 32")*$F$5:$F$1004))),""))</f>
        <v/>
      </c>
      <c r="L241" s="16">
        <f>IF($K241="","",$F241-$K241)</f>
        <v/>
      </c>
      <c r="M241" s="17">
        <f>IF(OR($L241="",$G241="",$I241="Não"),"",IF($G241=0,"",$L241/$G241))</f>
        <v/>
      </c>
      <c r="N241" s="18">
        <f>IF(OR($L241="",$H241=""),"",IF($L241&lt;=0,"",$H241/$L241))</f>
        <v/>
      </c>
      <c r="O241" s="15">
        <f>IF($L241="","",IF($L241&gt;Listas!$H$3,"Km rodado alto: confira o km digitado",IF(AND($M241&lt;&gt;"",Listas!$H$2&lt;&gt;""),IF($M241&lt;Listas!$H$2,"Média abaixo do esperado: confira",""),"")))</f>
        <v/>
      </c>
      <c r="P241" s="15" t="n"/>
    </row>
    <row r="242">
      <c r="A242" s="14" t="n"/>
      <c r="B242" s="15" t="n"/>
      <c r="C242" s="15" t="n"/>
      <c r="D242" s="15" t="n"/>
      <c r="E242" s="15" t="n"/>
      <c r="F242" s="16" t="n"/>
      <c r="G242" s="17" t="n"/>
      <c r="H242" s="18" t="n"/>
      <c r="I242" s="15" t="n"/>
      <c r="J242" s="19">
        <f>IF(OR($G242="",$H242=""),"",IF($G242=0,"",$H242/$G242))</f>
        <v/>
      </c>
      <c r="K242" s="16">
        <f>IF(OR($B242="",$F242="",$E242="Arla 32"),"",IFERROR(1/(1/SUMPRODUCT(MAX(($B$5:$B$1004=$B242)*($F$5:$F$1004&lt;$F242)*($E$5:$E$1004&lt;&gt;"Arla 32")*$F$5:$F$1004))),""))</f>
        <v/>
      </c>
      <c r="L242" s="16">
        <f>IF($K242="","",$F242-$K242)</f>
        <v/>
      </c>
      <c r="M242" s="17">
        <f>IF(OR($L242="",$G242="",$I242="Não"),"",IF($G242=0,"",$L242/$G242))</f>
        <v/>
      </c>
      <c r="N242" s="18">
        <f>IF(OR($L242="",$H242=""),"",IF($L242&lt;=0,"",$H242/$L242))</f>
        <v/>
      </c>
      <c r="O242" s="15">
        <f>IF($L242="","",IF($L242&gt;Listas!$H$3,"Km rodado alto: confira o km digitado",IF(AND($M242&lt;&gt;"",Listas!$H$2&lt;&gt;""),IF($M242&lt;Listas!$H$2,"Média abaixo do esperado: confira",""),"")))</f>
        <v/>
      </c>
      <c r="P242" s="15" t="n"/>
    </row>
    <row r="243">
      <c r="A243" s="14" t="n"/>
      <c r="B243" s="15" t="n"/>
      <c r="C243" s="15" t="n"/>
      <c r="D243" s="15" t="n"/>
      <c r="E243" s="15" t="n"/>
      <c r="F243" s="16" t="n"/>
      <c r="G243" s="17" t="n"/>
      <c r="H243" s="18" t="n"/>
      <c r="I243" s="15" t="n"/>
      <c r="J243" s="19">
        <f>IF(OR($G243="",$H243=""),"",IF($G243=0,"",$H243/$G243))</f>
        <v/>
      </c>
      <c r="K243" s="16">
        <f>IF(OR($B243="",$F243="",$E243="Arla 32"),"",IFERROR(1/(1/SUMPRODUCT(MAX(($B$5:$B$1004=$B243)*($F$5:$F$1004&lt;$F243)*($E$5:$E$1004&lt;&gt;"Arla 32")*$F$5:$F$1004))),""))</f>
        <v/>
      </c>
      <c r="L243" s="16">
        <f>IF($K243="","",$F243-$K243)</f>
        <v/>
      </c>
      <c r="M243" s="17">
        <f>IF(OR($L243="",$G243="",$I243="Não"),"",IF($G243=0,"",$L243/$G243))</f>
        <v/>
      </c>
      <c r="N243" s="18">
        <f>IF(OR($L243="",$H243=""),"",IF($L243&lt;=0,"",$H243/$L243))</f>
        <v/>
      </c>
      <c r="O243" s="15">
        <f>IF($L243="","",IF($L243&gt;Listas!$H$3,"Km rodado alto: confira o km digitado",IF(AND($M243&lt;&gt;"",Listas!$H$2&lt;&gt;""),IF($M243&lt;Listas!$H$2,"Média abaixo do esperado: confira",""),"")))</f>
        <v/>
      </c>
      <c r="P243" s="15" t="n"/>
    </row>
    <row r="244">
      <c r="A244" s="14" t="n"/>
      <c r="B244" s="15" t="n"/>
      <c r="C244" s="15" t="n"/>
      <c r="D244" s="15" t="n"/>
      <c r="E244" s="15" t="n"/>
      <c r="F244" s="16" t="n"/>
      <c r="G244" s="17" t="n"/>
      <c r="H244" s="18" t="n"/>
      <c r="I244" s="15" t="n"/>
      <c r="J244" s="19">
        <f>IF(OR($G244="",$H244=""),"",IF($G244=0,"",$H244/$G244))</f>
        <v/>
      </c>
      <c r="K244" s="16">
        <f>IF(OR($B244="",$F244="",$E244="Arla 32"),"",IFERROR(1/(1/SUMPRODUCT(MAX(($B$5:$B$1004=$B244)*($F$5:$F$1004&lt;$F244)*($E$5:$E$1004&lt;&gt;"Arla 32")*$F$5:$F$1004))),""))</f>
        <v/>
      </c>
      <c r="L244" s="16">
        <f>IF($K244="","",$F244-$K244)</f>
        <v/>
      </c>
      <c r="M244" s="17">
        <f>IF(OR($L244="",$G244="",$I244="Não"),"",IF($G244=0,"",$L244/$G244))</f>
        <v/>
      </c>
      <c r="N244" s="18">
        <f>IF(OR($L244="",$H244=""),"",IF($L244&lt;=0,"",$H244/$L244))</f>
        <v/>
      </c>
      <c r="O244" s="15">
        <f>IF($L244="","",IF($L244&gt;Listas!$H$3,"Km rodado alto: confira o km digitado",IF(AND($M244&lt;&gt;"",Listas!$H$2&lt;&gt;""),IF($M244&lt;Listas!$H$2,"Média abaixo do esperado: confira",""),"")))</f>
        <v/>
      </c>
      <c r="P244" s="15" t="n"/>
    </row>
    <row r="245">
      <c r="A245" s="14" t="n"/>
      <c r="B245" s="15" t="n"/>
      <c r="C245" s="15" t="n"/>
      <c r="D245" s="15" t="n"/>
      <c r="E245" s="15" t="n"/>
      <c r="F245" s="16" t="n"/>
      <c r="G245" s="17" t="n"/>
      <c r="H245" s="18" t="n"/>
      <c r="I245" s="15" t="n"/>
      <c r="J245" s="19">
        <f>IF(OR($G245="",$H245=""),"",IF($G245=0,"",$H245/$G245))</f>
        <v/>
      </c>
      <c r="K245" s="16">
        <f>IF(OR($B245="",$F245="",$E245="Arla 32"),"",IFERROR(1/(1/SUMPRODUCT(MAX(($B$5:$B$1004=$B245)*($F$5:$F$1004&lt;$F245)*($E$5:$E$1004&lt;&gt;"Arla 32")*$F$5:$F$1004))),""))</f>
        <v/>
      </c>
      <c r="L245" s="16">
        <f>IF($K245="","",$F245-$K245)</f>
        <v/>
      </c>
      <c r="M245" s="17">
        <f>IF(OR($L245="",$G245="",$I245="Não"),"",IF($G245=0,"",$L245/$G245))</f>
        <v/>
      </c>
      <c r="N245" s="18">
        <f>IF(OR($L245="",$H245=""),"",IF($L245&lt;=0,"",$H245/$L245))</f>
        <v/>
      </c>
      <c r="O245" s="15">
        <f>IF($L245="","",IF($L245&gt;Listas!$H$3,"Km rodado alto: confira o km digitado",IF(AND($M245&lt;&gt;"",Listas!$H$2&lt;&gt;""),IF($M245&lt;Listas!$H$2,"Média abaixo do esperado: confira",""),"")))</f>
        <v/>
      </c>
      <c r="P245" s="15" t="n"/>
    </row>
    <row r="246">
      <c r="A246" s="14" t="n"/>
      <c r="B246" s="15" t="n"/>
      <c r="C246" s="15" t="n"/>
      <c r="D246" s="15" t="n"/>
      <c r="E246" s="15" t="n"/>
      <c r="F246" s="16" t="n"/>
      <c r="G246" s="17" t="n"/>
      <c r="H246" s="18" t="n"/>
      <c r="I246" s="15" t="n"/>
      <c r="J246" s="19">
        <f>IF(OR($G246="",$H246=""),"",IF($G246=0,"",$H246/$G246))</f>
        <v/>
      </c>
      <c r="K246" s="16">
        <f>IF(OR($B246="",$F246="",$E246="Arla 32"),"",IFERROR(1/(1/SUMPRODUCT(MAX(($B$5:$B$1004=$B246)*($F$5:$F$1004&lt;$F246)*($E$5:$E$1004&lt;&gt;"Arla 32")*$F$5:$F$1004))),""))</f>
        <v/>
      </c>
      <c r="L246" s="16">
        <f>IF($K246="","",$F246-$K246)</f>
        <v/>
      </c>
      <c r="M246" s="17">
        <f>IF(OR($L246="",$G246="",$I246="Não"),"",IF($G246=0,"",$L246/$G246))</f>
        <v/>
      </c>
      <c r="N246" s="18">
        <f>IF(OR($L246="",$H246=""),"",IF($L246&lt;=0,"",$H246/$L246))</f>
        <v/>
      </c>
      <c r="O246" s="15">
        <f>IF($L246="","",IF($L246&gt;Listas!$H$3,"Km rodado alto: confira o km digitado",IF(AND($M246&lt;&gt;"",Listas!$H$2&lt;&gt;""),IF($M246&lt;Listas!$H$2,"Média abaixo do esperado: confira",""),"")))</f>
        <v/>
      </c>
      <c r="P246" s="15" t="n"/>
    </row>
    <row r="247">
      <c r="A247" s="14" t="n"/>
      <c r="B247" s="15" t="n"/>
      <c r="C247" s="15" t="n"/>
      <c r="D247" s="15" t="n"/>
      <c r="E247" s="15" t="n"/>
      <c r="F247" s="16" t="n"/>
      <c r="G247" s="17" t="n"/>
      <c r="H247" s="18" t="n"/>
      <c r="I247" s="15" t="n"/>
      <c r="J247" s="19">
        <f>IF(OR($G247="",$H247=""),"",IF($G247=0,"",$H247/$G247))</f>
        <v/>
      </c>
      <c r="K247" s="16">
        <f>IF(OR($B247="",$F247="",$E247="Arla 32"),"",IFERROR(1/(1/SUMPRODUCT(MAX(($B$5:$B$1004=$B247)*($F$5:$F$1004&lt;$F247)*($E$5:$E$1004&lt;&gt;"Arla 32")*$F$5:$F$1004))),""))</f>
        <v/>
      </c>
      <c r="L247" s="16">
        <f>IF($K247="","",$F247-$K247)</f>
        <v/>
      </c>
      <c r="M247" s="17">
        <f>IF(OR($L247="",$G247="",$I247="Não"),"",IF($G247=0,"",$L247/$G247))</f>
        <v/>
      </c>
      <c r="N247" s="18">
        <f>IF(OR($L247="",$H247=""),"",IF($L247&lt;=0,"",$H247/$L247))</f>
        <v/>
      </c>
      <c r="O247" s="15">
        <f>IF($L247="","",IF($L247&gt;Listas!$H$3,"Km rodado alto: confira o km digitado",IF(AND($M247&lt;&gt;"",Listas!$H$2&lt;&gt;""),IF($M247&lt;Listas!$H$2,"Média abaixo do esperado: confira",""),"")))</f>
        <v/>
      </c>
      <c r="P247" s="15" t="n"/>
    </row>
    <row r="248">
      <c r="A248" s="14" t="n"/>
      <c r="B248" s="15" t="n"/>
      <c r="C248" s="15" t="n"/>
      <c r="D248" s="15" t="n"/>
      <c r="E248" s="15" t="n"/>
      <c r="F248" s="16" t="n"/>
      <c r="G248" s="17" t="n"/>
      <c r="H248" s="18" t="n"/>
      <c r="I248" s="15" t="n"/>
      <c r="J248" s="19">
        <f>IF(OR($G248="",$H248=""),"",IF($G248=0,"",$H248/$G248))</f>
        <v/>
      </c>
      <c r="K248" s="16">
        <f>IF(OR($B248="",$F248="",$E248="Arla 32"),"",IFERROR(1/(1/SUMPRODUCT(MAX(($B$5:$B$1004=$B248)*($F$5:$F$1004&lt;$F248)*($E$5:$E$1004&lt;&gt;"Arla 32")*$F$5:$F$1004))),""))</f>
        <v/>
      </c>
      <c r="L248" s="16">
        <f>IF($K248="","",$F248-$K248)</f>
        <v/>
      </c>
      <c r="M248" s="17">
        <f>IF(OR($L248="",$G248="",$I248="Não"),"",IF($G248=0,"",$L248/$G248))</f>
        <v/>
      </c>
      <c r="N248" s="18">
        <f>IF(OR($L248="",$H248=""),"",IF($L248&lt;=0,"",$H248/$L248))</f>
        <v/>
      </c>
      <c r="O248" s="15">
        <f>IF($L248="","",IF($L248&gt;Listas!$H$3,"Km rodado alto: confira o km digitado",IF(AND($M248&lt;&gt;"",Listas!$H$2&lt;&gt;""),IF($M248&lt;Listas!$H$2,"Média abaixo do esperado: confira",""),"")))</f>
        <v/>
      </c>
      <c r="P248" s="15" t="n"/>
    </row>
    <row r="249">
      <c r="A249" s="14" t="n"/>
      <c r="B249" s="15" t="n"/>
      <c r="C249" s="15" t="n"/>
      <c r="D249" s="15" t="n"/>
      <c r="E249" s="15" t="n"/>
      <c r="F249" s="16" t="n"/>
      <c r="G249" s="17" t="n"/>
      <c r="H249" s="18" t="n"/>
      <c r="I249" s="15" t="n"/>
      <c r="J249" s="19">
        <f>IF(OR($G249="",$H249=""),"",IF($G249=0,"",$H249/$G249))</f>
        <v/>
      </c>
      <c r="K249" s="16">
        <f>IF(OR($B249="",$F249="",$E249="Arla 32"),"",IFERROR(1/(1/SUMPRODUCT(MAX(($B$5:$B$1004=$B249)*($F$5:$F$1004&lt;$F249)*($E$5:$E$1004&lt;&gt;"Arla 32")*$F$5:$F$1004))),""))</f>
        <v/>
      </c>
      <c r="L249" s="16">
        <f>IF($K249="","",$F249-$K249)</f>
        <v/>
      </c>
      <c r="M249" s="17">
        <f>IF(OR($L249="",$G249="",$I249="Não"),"",IF($G249=0,"",$L249/$G249))</f>
        <v/>
      </c>
      <c r="N249" s="18">
        <f>IF(OR($L249="",$H249=""),"",IF($L249&lt;=0,"",$H249/$L249))</f>
        <v/>
      </c>
      <c r="O249" s="15">
        <f>IF($L249="","",IF($L249&gt;Listas!$H$3,"Km rodado alto: confira o km digitado",IF(AND($M249&lt;&gt;"",Listas!$H$2&lt;&gt;""),IF($M249&lt;Listas!$H$2,"Média abaixo do esperado: confira",""),"")))</f>
        <v/>
      </c>
      <c r="P249" s="15" t="n"/>
    </row>
    <row r="250">
      <c r="A250" s="14" t="n"/>
      <c r="B250" s="15" t="n"/>
      <c r="C250" s="15" t="n"/>
      <c r="D250" s="15" t="n"/>
      <c r="E250" s="15" t="n"/>
      <c r="F250" s="16" t="n"/>
      <c r="G250" s="17" t="n"/>
      <c r="H250" s="18" t="n"/>
      <c r="I250" s="15" t="n"/>
      <c r="J250" s="19">
        <f>IF(OR($G250="",$H250=""),"",IF($G250=0,"",$H250/$G250))</f>
        <v/>
      </c>
      <c r="K250" s="16">
        <f>IF(OR($B250="",$F250="",$E250="Arla 32"),"",IFERROR(1/(1/SUMPRODUCT(MAX(($B$5:$B$1004=$B250)*($F$5:$F$1004&lt;$F250)*($E$5:$E$1004&lt;&gt;"Arla 32")*$F$5:$F$1004))),""))</f>
        <v/>
      </c>
      <c r="L250" s="16">
        <f>IF($K250="","",$F250-$K250)</f>
        <v/>
      </c>
      <c r="M250" s="17">
        <f>IF(OR($L250="",$G250="",$I250="Não"),"",IF($G250=0,"",$L250/$G250))</f>
        <v/>
      </c>
      <c r="N250" s="18">
        <f>IF(OR($L250="",$H250=""),"",IF($L250&lt;=0,"",$H250/$L250))</f>
        <v/>
      </c>
      <c r="O250" s="15">
        <f>IF($L250="","",IF($L250&gt;Listas!$H$3,"Km rodado alto: confira o km digitado",IF(AND($M250&lt;&gt;"",Listas!$H$2&lt;&gt;""),IF($M250&lt;Listas!$H$2,"Média abaixo do esperado: confira",""),"")))</f>
        <v/>
      </c>
      <c r="P250" s="15" t="n"/>
    </row>
    <row r="251">
      <c r="A251" s="14" t="n"/>
      <c r="B251" s="15" t="n"/>
      <c r="C251" s="15" t="n"/>
      <c r="D251" s="15" t="n"/>
      <c r="E251" s="15" t="n"/>
      <c r="F251" s="16" t="n"/>
      <c r="G251" s="17" t="n"/>
      <c r="H251" s="18" t="n"/>
      <c r="I251" s="15" t="n"/>
      <c r="J251" s="19">
        <f>IF(OR($G251="",$H251=""),"",IF($G251=0,"",$H251/$G251))</f>
        <v/>
      </c>
      <c r="K251" s="16">
        <f>IF(OR($B251="",$F251="",$E251="Arla 32"),"",IFERROR(1/(1/SUMPRODUCT(MAX(($B$5:$B$1004=$B251)*($F$5:$F$1004&lt;$F251)*($E$5:$E$1004&lt;&gt;"Arla 32")*$F$5:$F$1004))),""))</f>
        <v/>
      </c>
      <c r="L251" s="16">
        <f>IF($K251="","",$F251-$K251)</f>
        <v/>
      </c>
      <c r="M251" s="17">
        <f>IF(OR($L251="",$G251="",$I251="Não"),"",IF($G251=0,"",$L251/$G251))</f>
        <v/>
      </c>
      <c r="N251" s="18">
        <f>IF(OR($L251="",$H251=""),"",IF($L251&lt;=0,"",$H251/$L251))</f>
        <v/>
      </c>
      <c r="O251" s="15">
        <f>IF($L251="","",IF($L251&gt;Listas!$H$3,"Km rodado alto: confira o km digitado",IF(AND($M251&lt;&gt;"",Listas!$H$2&lt;&gt;""),IF($M251&lt;Listas!$H$2,"Média abaixo do esperado: confira",""),"")))</f>
        <v/>
      </c>
      <c r="P251" s="15" t="n"/>
    </row>
    <row r="252">
      <c r="A252" s="14" t="n"/>
      <c r="B252" s="15" t="n"/>
      <c r="C252" s="15" t="n"/>
      <c r="D252" s="15" t="n"/>
      <c r="E252" s="15" t="n"/>
      <c r="F252" s="16" t="n"/>
      <c r="G252" s="17" t="n"/>
      <c r="H252" s="18" t="n"/>
      <c r="I252" s="15" t="n"/>
      <c r="J252" s="19">
        <f>IF(OR($G252="",$H252=""),"",IF($G252=0,"",$H252/$G252))</f>
        <v/>
      </c>
      <c r="K252" s="16">
        <f>IF(OR($B252="",$F252="",$E252="Arla 32"),"",IFERROR(1/(1/SUMPRODUCT(MAX(($B$5:$B$1004=$B252)*($F$5:$F$1004&lt;$F252)*($E$5:$E$1004&lt;&gt;"Arla 32")*$F$5:$F$1004))),""))</f>
        <v/>
      </c>
      <c r="L252" s="16">
        <f>IF($K252="","",$F252-$K252)</f>
        <v/>
      </c>
      <c r="M252" s="17">
        <f>IF(OR($L252="",$G252="",$I252="Não"),"",IF($G252=0,"",$L252/$G252))</f>
        <v/>
      </c>
      <c r="N252" s="18">
        <f>IF(OR($L252="",$H252=""),"",IF($L252&lt;=0,"",$H252/$L252))</f>
        <v/>
      </c>
      <c r="O252" s="15">
        <f>IF($L252="","",IF($L252&gt;Listas!$H$3,"Km rodado alto: confira o km digitado",IF(AND($M252&lt;&gt;"",Listas!$H$2&lt;&gt;""),IF($M252&lt;Listas!$H$2,"Média abaixo do esperado: confira",""),"")))</f>
        <v/>
      </c>
      <c r="P252" s="15" t="n"/>
    </row>
    <row r="253">
      <c r="A253" s="14" t="n"/>
      <c r="B253" s="15" t="n"/>
      <c r="C253" s="15" t="n"/>
      <c r="D253" s="15" t="n"/>
      <c r="E253" s="15" t="n"/>
      <c r="F253" s="16" t="n"/>
      <c r="G253" s="17" t="n"/>
      <c r="H253" s="18" t="n"/>
      <c r="I253" s="15" t="n"/>
      <c r="J253" s="19">
        <f>IF(OR($G253="",$H253=""),"",IF($G253=0,"",$H253/$G253))</f>
        <v/>
      </c>
      <c r="K253" s="16">
        <f>IF(OR($B253="",$F253="",$E253="Arla 32"),"",IFERROR(1/(1/SUMPRODUCT(MAX(($B$5:$B$1004=$B253)*($F$5:$F$1004&lt;$F253)*($E$5:$E$1004&lt;&gt;"Arla 32")*$F$5:$F$1004))),""))</f>
        <v/>
      </c>
      <c r="L253" s="16">
        <f>IF($K253="","",$F253-$K253)</f>
        <v/>
      </c>
      <c r="M253" s="17">
        <f>IF(OR($L253="",$G253="",$I253="Não"),"",IF($G253=0,"",$L253/$G253))</f>
        <v/>
      </c>
      <c r="N253" s="18">
        <f>IF(OR($L253="",$H253=""),"",IF($L253&lt;=0,"",$H253/$L253))</f>
        <v/>
      </c>
      <c r="O253" s="15">
        <f>IF($L253="","",IF($L253&gt;Listas!$H$3,"Km rodado alto: confira o km digitado",IF(AND($M253&lt;&gt;"",Listas!$H$2&lt;&gt;""),IF($M253&lt;Listas!$H$2,"Média abaixo do esperado: confira",""),"")))</f>
        <v/>
      </c>
      <c r="P253" s="15" t="n"/>
    </row>
    <row r="254">
      <c r="A254" s="14" t="n"/>
      <c r="B254" s="15" t="n"/>
      <c r="C254" s="15" t="n"/>
      <c r="D254" s="15" t="n"/>
      <c r="E254" s="15" t="n"/>
      <c r="F254" s="16" t="n"/>
      <c r="G254" s="17" t="n"/>
      <c r="H254" s="18" t="n"/>
      <c r="I254" s="15" t="n"/>
      <c r="J254" s="19">
        <f>IF(OR($G254="",$H254=""),"",IF($G254=0,"",$H254/$G254))</f>
        <v/>
      </c>
      <c r="K254" s="16">
        <f>IF(OR($B254="",$F254="",$E254="Arla 32"),"",IFERROR(1/(1/SUMPRODUCT(MAX(($B$5:$B$1004=$B254)*($F$5:$F$1004&lt;$F254)*($E$5:$E$1004&lt;&gt;"Arla 32")*$F$5:$F$1004))),""))</f>
        <v/>
      </c>
      <c r="L254" s="16">
        <f>IF($K254="","",$F254-$K254)</f>
        <v/>
      </c>
      <c r="M254" s="17">
        <f>IF(OR($L254="",$G254="",$I254="Não"),"",IF($G254=0,"",$L254/$G254))</f>
        <v/>
      </c>
      <c r="N254" s="18">
        <f>IF(OR($L254="",$H254=""),"",IF($L254&lt;=0,"",$H254/$L254))</f>
        <v/>
      </c>
      <c r="O254" s="15">
        <f>IF($L254="","",IF($L254&gt;Listas!$H$3,"Km rodado alto: confira o km digitado",IF(AND($M254&lt;&gt;"",Listas!$H$2&lt;&gt;""),IF($M254&lt;Listas!$H$2,"Média abaixo do esperado: confira",""),"")))</f>
        <v/>
      </c>
      <c r="P254" s="15" t="n"/>
    </row>
    <row r="255">
      <c r="A255" s="14" t="n"/>
      <c r="B255" s="15" t="n"/>
      <c r="C255" s="15" t="n"/>
      <c r="D255" s="15" t="n"/>
      <c r="E255" s="15" t="n"/>
      <c r="F255" s="16" t="n"/>
      <c r="G255" s="17" t="n"/>
      <c r="H255" s="18" t="n"/>
      <c r="I255" s="15" t="n"/>
      <c r="J255" s="19">
        <f>IF(OR($G255="",$H255=""),"",IF($G255=0,"",$H255/$G255))</f>
        <v/>
      </c>
      <c r="K255" s="16">
        <f>IF(OR($B255="",$F255="",$E255="Arla 32"),"",IFERROR(1/(1/SUMPRODUCT(MAX(($B$5:$B$1004=$B255)*($F$5:$F$1004&lt;$F255)*($E$5:$E$1004&lt;&gt;"Arla 32")*$F$5:$F$1004))),""))</f>
        <v/>
      </c>
      <c r="L255" s="16">
        <f>IF($K255="","",$F255-$K255)</f>
        <v/>
      </c>
      <c r="M255" s="17">
        <f>IF(OR($L255="",$G255="",$I255="Não"),"",IF($G255=0,"",$L255/$G255))</f>
        <v/>
      </c>
      <c r="N255" s="18">
        <f>IF(OR($L255="",$H255=""),"",IF($L255&lt;=0,"",$H255/$L255))</f>
        <v/>
      </c>
      <c r="O255" s="15">
        <f>IF($L255="","",IF($L255&gt;Listas!$H$3,"Km rodado alto: confira o km digitado",IF(AND($M255&lt;&gt;"",Listas!$H$2&lt;&gt;""),IF($M255&lt;Listas!$H$2,"Média abaixo do esperado: confira",""),"")))</f>
        <v/>
      </c>
      <c r="P255" s="15" t="n"/>
    </row>
    <row r="256">
      <c r="A256" s="14" t="n"/>
      <c r="B256" s="15" t="n"/>
      <c r="C256" s="15" t="n"/>
      <c r="D256" s="15" t="n"/>
      <c r="E256" s="15" t="n"/>
      <c r="F256" s="16" t="n"/>
      <c r="G256" s="17" t="n"/>
      <c r="H256" s="18" t="n"/>
      <c r="I256" s="15" t="n"/>
      <c r="J256" s="19">
        <f>IF(OR($G256="",$H256=""),"",IF($G256=0,"",$H256/$G256))</f>
        <v/>
      </c>
      <c r="K256" s="16">
        <f>IF(OR($B256="",$F256="",$E256="Arla 32"),"",IFERROR(1/(1/SUMPRODUCT(MAX(($B$5:$B$1004=$B256)*($F$5:$F$1004&lt;$F256)*($E$5:$E$1004&lt;&gt;"Arla 32")*$F$5:$F$1004))),""))</f>
        <v/>
      </c>
      <c r="L256" s="16">
        <f>IF($K256="","",$F256-$K256)</f>
        <v/>
      </c>
      <c r="M256" s="17">
        <f>IF(OR($L256="",$G256="",$I256="Não"),"",IF($G256=0,"",$L256/$G256))</f>
        <v/>
      </c>
      <c r="N256" s="18">
        <f>IF(OR($L256="",$H256=""),"",IF($L256&lt;=0,"",$H256/$L256))</f>
        <v/>
      </c>
      <c r="O256" s="15">
        <f>IF($L256="","",IF($L256&gt;Listas!$H$3,"Km rodado alto: confira o km digitado",IF(AND($M256&lt;&gt;"",Listas!$H$2&lt;&gt;""),IF($M256&lt;Listas!$H$2,"Média abaixo do esperado: confira",""),"")))</f>
        <v/>
      </c>
      <c r="P256" s="15" t="n"/>
    </row>
    <row r="257">
      <c r="A257" s="14" t="n"/>
      <c r="B257" s="15" t="n"/>
      <c r="C257" s="15" t="n"/>
      <c r="D257" s="15" t="n"/>
      <c r="E257" s="15" t="n"/>
      <c r="F257" s="16" t="n"/>
      <c r="G257" s="17" t="n"/>
      <c r="H257" s="18" t="n"/>
      <c r="I257" s="15" t="n"/>
      <c r="J257" s="19">
        <f>IF(OR($G257="",$H257=""),"",IF($G257=0,"",$H257/$G257))</f>
        <v/>
      </c>
      <c r="K257" s="16">
        <f>IF(OR($B257="",$F257="",$E257="Arla 32"),"",IFERROR(1/(1/SUMPRODUCT(MAX(($B$5:$B$1004=$B257)*($F$5:$F$1004&lt;$F257)*($E$5:$E$1004&lt;&gt;"Arla 32")*$F$5:$F$1004))),""))</f>
        <v/>
      </c>
      <c r="L257" s="16">
        <f>IF($K257="","",$F257-$K257)</f>
        <v/>
      </c>
      <c r="M257" s="17">
        <f>IF(OR($L257="",$G257="",$I257="Não"),"",IF($G257=0,"",$L257/$G257))</f>
        <v/>
      </c>
      <c r="N257" s="18">
        <f>IF(OR($L257="",$H257=""),"",IF($L257&lt;=0,"",$H257/$L257))</f>
        <v/>
      </c>
      <c r="O257" s="15">
        <f>IF($L257="","",IF($L257&gt;Listas!$H$3,"Km rodado alto: confira o km digitado",IF(AND($M257&lt;&gt;"",Listas!$H$2&lt;&gt;""),IF($M257&lt;Listas!$H$2,"Média abaixo do esperado: confira",""),"")))</f>
        <v/>
      </c>
      <c r="P257" s="15" t="n"/>
    </row>
    <row r="258">
      <c r="A258" s="14" t="n"/>
      <c r="B258" s="15" t="n"/>
      <c r="C258" s="15" t="n"/>
      <c r="D258" s="15" t="n"/>
      <c r="E258" s="15" t="n"/>
      <c r="F258" s="16" t="n"/>
      <c r="G258" s="17" t="n"/>
      <c r="H258" s="18" t="n"/>
      <c r="I258" s="15" t="n"/>
      <c r="J258" s="19">
        <f>IF(OR($G258="",$H258=""),"",IF($G258=0,"",$H258/$G258))</f>
        <v/>
      </c>
      <c r="K258" s="16">
        <f>IF(OR($B258="",$F258="",$E258="Arla 32"),"",IFERROR(1/(1/SUMPRODUCT(MAX(($B$5:$B$1004=$B258)*($F$5:$F$1004&lt;$F258)*($E$5:$E$1004&lt;&gt;"Arla 32")*$F$5:$F$1004))),""))</f>
        <v/>
      </c>
      <c r="L258" s="16">
        <f>IF($K258="","",$F258-$K258)</f>
        <v/>
      </c>
      <c r="M258" s="17">
        <f>IF(OR($L258="",$G258="",$I258="Não"),"",IF($G258=0,"",$L258/$G258))</f>
        <v/>
      </c>
      <c r="N258" s="18">
        <f>IF(OR($L258="",$H258=""),"",IF($L258&lt;=0,"",$H258/$L258))</f>
        <v/>
      </c>
      <c r="O258" s="15">
        <f>IF($L258="","",IF($L258&gt;Listas!$H$3,"Km rodado alto: confira o km digitado",IF(AND($M258&lt;&gt;"",Listas!$H$2&lt;&gt;""),IF($M258&lt;Listas!$H$2,"Média abaixo do esperado: confira",""),"")))</f>
        <v/>
      </c>
      <c r="P258" s="15" t="n"/>
    </row>
    <row r="259">
      <c r="A259" s="14" t="n"/>
      <c r="B259" s="15" t="n"/>
      <c r="C259" s="15" t="n"/>
      <c r="D259" s="15" t="n"/>
      <c r="E259" s="15" t="n"/>
      <c r="F259" s="16" t="n"/>
      <c r="G259" s="17" t="n"/>
      <c r="H259" s="18" t="n"/>
      <c r="I259" s="15" t="n"/>
      <c r="J259" s="19">
        <f>IF(OR($G259="",$H259=""),"",IF($G259=0,"",$H259/$G259))</f>
        <v/>
      </c>
      <c r="K259" s="16">
        <f>IF(OR($B259="",$F259="",$E259="Arla 32"),"",IFERROR(1/(1/SUMPRODUCT(MAX(($B$5:$B$1004=$B259)*($F$5:$F$1004&lt;$F259)*($E$5:$E$1004&lt;&gt;"Arla 32")*$F$5:$F$1004))),""))</f>
        <v/>
      </c>
      <c r="L259" s="16">
        <f>IF($K259="","",$F259-$K259)</f>
        <v/>
      </c>
      <c r="M259" s="17">
        <f>IF(OR($L259="",$G259="",$I259="Não"),"",IF($G259=0,"",$L259/$G259))</f>
        <v/>
      </c>
      <c r="N259" s="18">
        <f>IF(OR($L259="",$H259=""),"",IF($L259&lt;=0,"",$H259/$L259))</f>
        <v/>
      </c>
      <c r="O259" s="15">
        <f>IF($L259="","",IF($L259&gt;Listas!$H$3,"Km rodado alto: confira o km digitado",IF(AND($M259&lt;&gt;"",Listas!$H$2&lt;&gt;""),IF($M259&lt;Listas!$H$2,"Média abaixo do esperado: confira",""),"")))</f>
        <v/>
      </c>
      <c r="P259" s="15" t="n"/>
    </row>
    <row r="260">
      <c r="A260" s="14" t="n"/>
      <c r="B260" s="15" t="n"/>
      <c r="C260" s="15" t="n"/>
      <c r="D260" s="15" t="n"/>
      <c r="E260" s="15" t="n"/>
      <c r="F260" s="16" t="n"/>
      <c r="G260" s="17" t="n"/>
      <c r="H260" s="18" t="n"/>
      <c r="I260" s="15" t="n"/>
      <c r="J260" s="19">
        <f>IF(OR($G260="",$H260=""),"",IF($G260=0,"",$H260/$G260))</f>
        <v/>
      </c>
      <c r="K260" s="16">
        <f>IF(OR($B260="",$F260="",$E260="Arla 32"),"",IFERROR(1/(1/SUMPRODUCT(MAX(($B$5:$B$1004=$B260)*($F$5:$F$1004&lt;$F260)*($E$5:$E$1004&lt;&gt;"Arla 32")*$F$5:$F$1004))),""))</f>
        <v/>
      </c>
      <c r="L260" s="16">
        <f>IF($K260="","",$F260-$K260)</f>
        <v/>
      </c>
      <c r="M260" s="17">
        <f>IF(OR($L260="",$G260="",$I260="Não"),"",IF($G260=0,"",$L260/$G260))</f>
        <v/>
      </c>
      <c r="N260" s="18">
        <f>IF(OR($L260="",$H260=""),"",IF($L260&lt;=0,"",$H260/$L260))</f>
        <v/>
      </c>
      <c r="O260" s="15">
        <f>IF($L260="","",IF($L260&gt;Listas!$H$3,"Km rodado alto: confira o km digitado",IF(AND($M260&lt;&gt;"",Listas!$H$2&lt;&gt;""),IF($M260&lt;Listas!$H$2,"Média abaixo do esperado: confira",""),"")))</f>
        <v/>
      </c>
      <c r="P260" s="15" t="n"/>
    </row>
    <row r="261">
      <c r="A261" s="14" t="n"/>
      <c r="B261" s="15" t="n"/>
      <c r="C261" s="15" t="n"/>
      <c r="D261" s="15" t="n"/>
      <c r="E261" s="15" t="n"/>
      <c r="F261" s="16" t="n"/>
      <c r="G261" s="17" t="n"/>
      <c r="H261" s="18" t="n"/>
      <c r="I261" s="15" t="n"/>
      <c r="J261" s="19">
        <f>IF(OR($G261="",$H261=""),"",IF($G261=0,"",$H261/$G261))</f>
        <v/>
      </c>
      <c r="K261" s="16">
        <f>IF(OR($B261="",$F261="",$E261="Arla 32"),"",IFERROR(1/(1/SUMPRODUCT(MAX(($B$5:$B$1004=$B261)*($F$5:$F$1004&lt;$F261)*($E$5:$E$1004&lt;&gt;"Arla 32")*$F$5:$F$1004))),""))</f>
        <v/>
      </c>
      <c r="L261" s="16">
        <f>IF($K261="","",$F261-$K261)</f>
        <v/>
      </c>
      <c r="M261" s="17">
        <f>IF(OR($L261="",$G261="",$I261="Não"),"",IF($G261=0,"",$L261/$G261))</f>
        <v/>
      </c>
      <c r="N261" s="18">
        <f>IF(OR($L261="",$H261=""),"",IF($L261&lt;=0,"",$H261/$L261))</f>
        <v/>
      </c>
      <c r="O261" s="15">
        <f>IF($L261="","",IF($L261&gt;Listas!$H$3,"Km rodado alto: confira o km digitado",IF(AND($M261&lt;&gt;"",Listas!$H$2&lt;&gt;""),IF($M261&lt;Listas!$H$2,"Média abaixo do esperado: confira",""),"")))</f>
        <v/>
      </c>
      <c r="P261" s="15" t="n"/>
    </row>
    <row r="262">
      <c r="A262" s="14" t="n"/>
      <c r="B262" s="15" t="n"/>
      <c r="C262" s="15" t="n"/>
      <c r="D262" s="15" t="n"/>
      <c r="E262" s="15" t="n"/>
      <c r="F262" s="16" t="n"/>
      <c r="G262" s="17" t="n"/>
      <c r="H262" s="18" t="n"/>
      <c r="I262" s="15" t="n"/>
      <c r="J262" s="19">
        <f>IF(OR($G262="",$H262=""),"",IF($G262=0,"",$H262/$G262))</f>
        <v/>
      </c>
      <c r="K262" s="16">
        <f>IF(OR($B262="",$F262="",$E262="Arla 32"),"",IFERROR(1/(1/SUMPRODUCT(MAX(($B$5:$B$1004=$B262)*($F$5:$F$1004&lt;$F262)*($E$5:$E$1004&lt;&gt;"Arla 32")*$F$5:$F$1004))),""))</f>
        <v/>
      </c>
      <c r="L262" s="16">
        <f>IF($K262="","",$F262-$K262)</f>
        <v/>
      </c>
      <c r="M262" s="17">
        <f>IF(OR($L262="",$G262="",$I262="Não"),"",IF($G262=0,"",$L262/$G262))</f>
        <v/>
      </c>
      <c r="N262" s="18">
        <f>IF(OR($L262="",$H262=""),"",IF($L262&lt;=0,"",$H262/$L262))</f>
        <v/>
      </c>
      <c r="O262" s="15">
        <f>IF($L262="","",IF($L262&gt;Listas!$H$3,"Km rodado alto: confira o km digitado",IF(AND($M262&lt;&gt;"",Listas!$H$2&lt;&gt;""),IF($M262&lt;Listas!$H$2,"Média abaixo do esperado: confira",""),"")))</f>
        <v/>
      </c>
      <c r="P262" s="15" t="n"/>
    </row>
    <row r="263">
      <c r="A263" s="14" t="n"/>
      <c r="B263" s="15" t="n"/>
      <c r="C263" s="15" t="n"/>
      <c r="D263" s="15" t="n"/>
      <c r="E263" s="15" t="n"/>
      <c r="F263" s="16" t="n"/>
      <c r="G263" s="17" t="n"/>
      <c r="H263" s="18" t="n"/>
      <c r="I263" s="15" t="n"/>
      <c r="J263" s="19">
        <f>IF(OR($G263="",$H263=""),"",IF($G263=0,"",$H263/$G263))</f>
        <v/>
      </c>
      <c r="K263" s="16">
        <f>IF(OR($B263="",$F263="",$E263="Arla 32"),"",IFERROR(1/(1/SUMPRODUCT(MAX(($B$5:$B$1004=$B263)*($F$5:$F$1004&lt;$F263)*($E$5:$E$1004&lt;&gt;"Arla 32")*$F$5:$F$1004))),""))</f>
        <v/>
      </c>
      <c r="L263" s="16">
        <f>IF($K263="","",$F263-$K263)</f>
        <v/>
      </c>
      <c r="M263" s="17">
        <f>IF(OR($L263="",$G263="",$I263="Não"),"",IF($G263=0,"",$L263/$G263))</f>
        <v/>
      </c>
      <c r="N263" s="18">
        <f>IF(OR($L263="",$H263=""),"",IF($L263&lt;=0,"",$H263/$L263))</f>
        <v/>
      </c>
      <c r="O263" s="15">
        <f>IF($L263="","",IF($L263&gt;Listas!$H$3,"Km rodado alto: confira o km digitado",IF(AND($M263&lt;&gt;"",Listas!$H$2&lt;&gt;""),IF($M263&lt;Listas!$H$2,"Média abaixo do esperado: confira",""),"")))</f>
        <v/>
      </c>
      <c r="P263" s="15" t="n"/>
    </row>
    <row r="264">
      <c r="A264" s="14" t="n"/>
      <c r="B264" s="15" t="n"/>
      <c r="C264" s="15" t="n"/>
      <c r="D264" s="15" t="n"/>
      <c r="E264" s="15" t="n"/>
      <c r="F264" s="16" t="n"/>
      <c r="G264" s="17" t="n"/>
      <c r="H264" s="18" t="n"/>
      <c r="I264" s="15" t="n"/>
      <c r="J264" s="19">
        <f>IF(OR($G264="",$H264=""),"",IF($G264=0,"",$H264/$G264))</f>
        <v/>
      </c>
      <c r="K264" s="16">
        <f>IF(OR($B264="",$F264="",$E264="Arla 32"),"",IFERROR(1/(1/SUMPRODUCT(MAX(($B$5:$B$1004=$B264)*($F$5:$F$1004&lt;$F264)*($E$5:$E$1004&lt;&gt;"Arla 32")*$F$5:$F$1004))),""))</f>
        <v/>
      </c>
      <c r="L264" s="16">
        <f>IF($K264="","",$F264-$K264)</f>
        <v/>
      </c>
      <c r="M264" s="17">
        <f>IF(OR($L264="",$G264="",$I264="Não"),"",IF($G264=0,"",$L264/$G264))</f>
        <v/>
      </c>
      <c r="N264" s="18">
        <f>IF(OR($L264="",$H264=""),"",IF($L264&lt;=0,"",$H264/$L264))</f>
        <v/>
      </c>
      <c r="O264" s="15">
        <f>IF($L264="","",IF($L264&gt;Listas!$H$3,"Km rodado alto: confira o km digitado",IF(AND($M264&lt;&gt;"",Listas!$H$2&lt;&gt;""),IF($M264&lt;Listas!$H$2,"Média abaixo do esperado: confira",""),"")))</f>
        <v/>
      </c>
      <c r="P264" s="15" t="n"/>
    </row>
    <row r="265">
      <c r="A265" s="14" t="n"/>
      <c r="B265" s="15" t="n"/>
      <c r="C265" s="15" t="n"/>
      <c r="D265" s="15" t="n"/>
      <c r="E265" s="15" t="n"/>
      <c r="F265" s="16" t="n"/>
      <c r="G265" s="17" t="n"/>
      <c r="H265" s="18" t="n"/>
      <c r="I265" s="15" t="n"/>
      <c r="J265" s="19">
        <f>IF(OR($G265="",$H265=""),"",IF($G265=0,"",$H265/$G265))</f>
        <v/>
      </c>
      <c r="K265" s="16">
        <f>IF(OR($B265="",$F265="",$E265="Arla 32"),"",IFERROR(1/(1/SUMPRODUCT(MAX(($B$5:$B$1004=$B265)*($F$5:$F$1004&lt;$F265)*($E$5:$E$1004&lt;&gt;"Arla 32")*$F$5:$F$1004))),""))</f>
        <v/>
      </c>
      <c r="L265" s="16">
        <f>IF($K265="","",$F265-$K265)</f>
        <v/>
      </c>
      <c r="M265" s="17">
        <f>IF(OR($L265="",$G265="",$I265="Não"),"",IF($G265=0,"",$L265/$G265))</f>
        <v/>
      </c>
      <c r="N265" s="18">
        <f>IF(OR($L265="",$H265=""),"",IF($L265&lt;=0,"",$H265/$L265))</f>
        <v/>
      </c>
      <c r="O265" s="15">
        <f>IF($L265="","",IF($L265&gt;Listas!$H$3,"Km rodado alto: confira o km digitado",IF(AND($M265&lt;&gt;"",Listas!$H$2&lt;&gt;""),IF($M265&lt;Listas!$H$2,"Média abaixo do esperado: confira",""),"")))</f>
        <v/>
      </c>
      <c r="P265" s="15" t="n"/>
    </row>
    <row r="266">
      <c r="A266" s="14" t="n"/>
      <c r="B266" s="15" t="n"/>
      <c r="C266" s="15" t="n"/>
      <c r="D266" s="15" t="n"/>
      <c r="E266" s="15" t="n"/>
      <c r="F266" s="16" t="n"/>
      <c r="G266" s="17" t="n"/>
      <c r="H266" s="18" t="n"/>
      <c r="I266" s="15" t="n"/>
      <c r="J266" s="19">
        <f>IF(OR($G266="",$H266=""),"",IF($G266=0,"",$H266/$G266))</f>
        <v/>
      </c>
      <c r="K266" s="16">
        <f>IF(OR($B266="",$F266="",$E266="Arla 32"),"",IFERROR(1/(1/SUMPRODUCT(MAX(($B$5:$B$1004=$B266)*($F$5:$F$1004&lt;$F266)*($E$5:$E$1004&lt;&gt;"Arla 32")*$F$5:$F$1004))),""))</f>
        <v/>
      </c>
      <c r="L266" s="16">
        <f>IF($K266="","",$F266-$K266)</f>
        <v/>
      </c>
      <c r="M266" s="17">
        <f>IF(OR($L266="",$G266="",$I266="Não"),"",IF($G266=0,"",$L266/$G266))</f>
        <v/>
      </c>
      <c r="N266" s="18">
        <f>IF(OR($L266="",$H266=""),"",IF($L266&lt;=0,"",$H266/$L266))</f>
        <v/>
      </c>
      <c r="O266" s="15">
        <f>IF($L266="","",IF($L266&gt;Listas!$H$3,"Km rodado alto: confira o km digitado",IF(AND($M266&lt;&gt;"",Listas!$H$2&lt;&gt;""),IF($M266&lt;Listas!$H$2,"Média abaixo do esperado: confira",""),"")))</f>
        <v/>
      </c>
      <c r="P266" s="15" t="n"/>
    </row>
    <row r="267">
      <c r="A267" s="14" t="n"/>
      <c r="B267" s="15" t="n"/>
      <c r="C267" s="15" t="n"/>
      <c r="D267" s="15" t="n"/>
      <c r="E267" s="15" t="n"/>
      <c r="F267" s="16" t="n"/>
      <c r="G267" s="17" t="n"/>
      <c r="H267" s="18" t="n"/>
      <c r="I267" s="15" t="n"/>
      <c r="J267" s="19">
        <f>IF(OR($G267="",$H267=""),"",IF($G267=0,"",$H267/$G267))</f>
        <v/>
      </c>
      <c r="K267" s="16">
        <f>IF(OR($B267="",$F267="",$E267="Arla 32"),"",IFERROR(1/(1/SUMPRODUCT(MAX(($B$5:$B$1004=$B267)*($F$5:$F$1004&lt;$F267)*($E$5:$E$1004&lt;&gt;"Arla 32")*$F$5:$F$1004))),""))</f>
        <v/>
      </c>
      <c r="L267" s="16">
        <f>IF($K267="","",$F267-$K267)</f>
        <v/>
      </c>
      <c r="M267" s="17">
        <f>IF(OR($L267="",$G267="",$I267="Não"),"",IF($G267=0,"",$L267/$G267))</f>
        <v/>
      </c>
      <c r="N267" s="18">
        <f>IF(OR($L267="",$H267=""),"",IF($L267&lt;=0,"",$H267/$L267))</f>
        <v/>
      </c>
      <c r="O267" s="15">
        <f>IF($L267="","",IF($L267&gt;Listas!$H$3,"Km rodado alto: confira o km digitado",IF(AND($M267&lt;&gt;"",Listas!$H$2&lt;&gt;""),IF($M267&lt;Listas!$H$2,"Média abaixo do esperado: confira",""),"")))</f>
        <v/>
      </c>
      <c r="P267" s="15" t="n"/>
    </row>
    <row r="268">
      <c r="A268" s="14" t="n"/>
      <c r="B268" s="15" t="n"/>
      <c r="C268" s="15" t="n"/>
      <c r="D268" s="15" t="n"/>
      <c r="E268" s="15" t="n"/>
      <c r="F268" s="16" t="n"/>
      <c r="G268" s="17" t="n"/>
      <c r="H268" s="18" t="n"/>
      <c r="I268" s="15" t="n"/>
      <c r="J268" s="19">
        <f>IF(OR($G268="",$H268=""),"",IF($G268=0,"",$H268/$G268))</f>
        <v/>
      </c>
      <c r="K268" s="16">
        <f>IF(OR($B268="",$F268="",$E268="Arla 32"),"",IFERROR(1/(1/SUMPRODUCT(MAX(($B$5:$B$1004=$B268)*($F$5:$F$1004&lt;$F268)*($E$5:$E$1004&lt;&gt;"Arla 32")*$F$5:$F$1004))),""))</f>
        <v/>
      </c>
      <c r="L268" s="16">
        <f>IF($K268="","",$F268-$K268)</f>
        <v/>
      </c>
      <c r="M268" s="17">
        <f>IF(OR($L268="",$G268="",$I268="Não"),"",IF($G268=0,"",$L268/$G268))</f>
        <v/>
      </c>
      <c r="N268" s="18">
        <f>IF(OR($L268="",$H268=""),"",IF($L268&lt;=0,"",$H268/$L268))</f>
        <v/>
      </c>
      <c r="O268" s="15">
        <f>IF($L268="","",IF($L268&gt;Listas!$H$3,"Km rodado alto: confira o km digitado",IF(AND($M268&lt;&gt;"",Listas!$H$2&lt;&gt;""),IF($M268&lt;Listas!$H$2,"Média abaixo do esperado: confira",""),"")))</f>
        <v/>
      </c>
      <c r="P268" s="15" t="n"/>
    </row>
    <row r="269">
      <c r="A269" s="14" t="n"/>
      <c r="B269" s="15" t="n"/>
      <c r="C269" s="15" t="n"/>
      <c r="D269" s="15" t="n"/>
      <c r="E269" s="15" t="n"/>
      <c r="F269" s="16" t="n"/>
      <c r="G269" s="17" t="n"/>
      <c r="H269" s="18" t="n"/>
      <c r="I269" s="15" t="n"/>
      <c r="J269" s="19">
        <f>IF(OR($G269="",$H269=""),"",IF($G269=0,"",$H269/$G269))</f>
        <v/>
      </c>
      <c r="K269" s="16">
        <f>IF(OR($B269="",$F269="",$E269="Arla 32"),"",IFERROR(1/(1/SUMPRODUCT(MAX(($B$5:$B$1004=$B269)*($F$5:$F$1004&lt;$F269)*($E$5:$E$1004&lt;&gt;"Arla 32")*$F$5:$F$1004))),""))</f>
        <v/>
      </c>
      <c r="L269" s="16">
        <f>IF($K269="","",$F269-$K269)</f>
        <v/>
      </c>
      <c r="M269" s="17">
        <f>IF(OR($L269="",$G269="",$I269="Não"),"",IF($G269=0,"",$L269/$G269))</f>
        <v/>
      </c>
      <c r="N269" s="18">
        <f>IF(OR($L269="",$H269=""),"",IF($L269&lt;=0,"",$H269/$L269))</f>
        <v/>
      </c>
      <c r="O269" s="15">
        <f>IF($L269="","",IF($L269&gt;Listas!$H$3,"Km rodado alto: confira o km digitado",IF(AND($M269&lt;&gt;"",Listas!$H$2&lt;&gt;""),IF($M269&lt;Listas!$H$2,"Média abaixo do esperado: confira",""),"")))</f>
        <v/>
      </c>
      <c r="P269" s="15" t="n"/>
    </row>
    <row r="270">
      <c r="A270" s="14" t="n"/>
      <c r="B270" s="15" t="n"/>
      <c r="C270" s="15" t="n"/>
      <c r="D270" s="15" t="n"/>
      <c r="E270" s="15" t="n"/>
      <c r="F270" s="16" t="n"/>
      <c r="G270" s="17" t="n"/>
      <c r="H270" s="18" t="n"/>
      <c r="I270" s="15" t="n"/>
      <c r="J270" s="19">
        <f>IF(OR($G270="",$H270=""),"",IF($G270=0,"",$H270/$G270))</f>
        <v/>
      </c>
      <c r="K270" s="16">
        <f>IF(OR($B270="",$F270="",$E270="Arla 32"),"",IFERROR(1/(1/SUMPRODUCT(MAX(($B$5:$B$1004=$B270)*($F$5:$F$1004&lt;$F270)*($E$5:$E$1004&lt;&gt;"Arla 32")*$F$5:$F$1004))),""))</f>
        <v/>
      </c>
      <c r="L270" s="16">
        <f>IF($K270="","",$F270-$K270)</f>
        <v/>
      </c>
      <c r="M270" s="17">
        <f>IF(OR($L270="",$G270="",$I270="Não"),"",IF($G270=0,"",$L270/$G270))</f>
        <v/>
      </c>
      <c r="N270" s="18">
        <f>IF(OR($L270="",$H270=""),"",IF($L270&lt;=0,"",$H270/$L270))</f>
        <v/>
      </c>
      <c r="O270" s="15">
        <f>IF($L270="","",IF($L270&gt;Listas!$H$3,"Km rodado alto: confira o km digitado",IF(AND($M270&lt;&gt;"",Listas!$H$2&lt;&gt;""),IF($M270&lt;Listas!$H$2,"Média abaixo do esperado: confira",""),"")))</f>
        <v/>
      </c>
      <c r="P270" s="15" t="n"/>
    </row>
    <row r="271">
      <c r="A271" s="14" t="n"/>
      <c r="B271" s="15" t="n"/>
      <c r="C271" s="15" t="n"/>
      <c r="D271" s="15" t="n"/>
      <c r="E271" s="15" t="n"/>
      <c r="F271" s="16" t="n"/>
      <c r="G271" s="17" t="n"/>
      <c r="H271" s="18" t="n"/>
      <c r="I271" s="15" t="n"/>
      <c r="J271" s="19">
        <f>IF(OR($G271="",$H271=""),"",IF($G271=0,"",$H271/$G271))</f>
        <v/>
      </c>
      <c r="K271" s="16">
        <f>IF(OR($B271="",$F271="",$E271="Arla 32"),"",IFERROR(1/(1/SUMPRODUCT(MAX(($B$5:$B$1004=$B271)*($F$5:$F$1004&lt;$F271)*($E$5:$E$1004&lt;&gt;"Arla 32")*$F$5:$F$1004))),""))</f>
        <v/>
      </c>
      <c r="L271" s="16">
        <f>IF($K271="","",$F271-$K271)</f>
        <v/>
      </c>
      <c r="M271" s="17">
        <f>IF(OR($L271="",$G271="",$I271="Não"),"",IF($G271=0,"",$L271/$G271))</f>
        <v/>
      </c>
      <c r="N271" s="18">
        <f>IF(OR($L271="",$H271=""),"",IF($L271&lt;=0,"",$H271/$L271))</f>
        <v/>
      </c>
      <c r="O271" s="15">
        <f>IF($L271="","",IF($L271&gt;Listas!$H$3,"Km rodado alto: confira o km digitado",IF(AND($M271&lt;&gt;"",Listas!$H$2&lt;&gt;""),IF($M271&lt;Listas!$H$2,"Média abaixo do esperado: confira",""),"")))</f>
        <v/>
      </c>
      <c r="P271" s="15" t="n"/>
    </row>
    <row r="272">
      <c r="A272" s="14" t="n"/>
      <c r="B272" s="15" t="n"/>
      <c r="C272" s="15" t="n"/>
      <c r="D272" s="15" t="n"/>
      <c r="E272" s="15" t="n"/>
      <c r="F272" s="16" t="n"/>
      <c r="G272" s="17" t="n"/>
      <c r="H272" s="18" t="n"/>
      <c r="I272" s="15" t="n"/>
      <c r="J272" s="19">
        <f>IF(OR($G272="",$H272=""),"",IF($G272=0,"",$H272/$G272))</f>
        <v/>
      </c>
      <c r="K272" s="16">
        <f>IF(OR($B272="",$F272="",$E272="Arla 32"),"",IFERROR(1/(1/SUMPRODUCT(MAX(($B$5:$B$1004=$B272)*($F$5:$F$1004&lt;$F272)*($E$5:$E$1004&lt;&gt;"Arla 32")*$F$5:$F$1004))),""))</f>
        <v/>
      </c>
      <c r="L272" s="16">
        <f>IF($K272="","",$F272-$K272)</f>
        <v/>
      </c>
      <c r="M272" s="17">
        <f>IF(OR($L272="",$G272="",$I272="Não"),"",IF($G272=0,"",$L272/$G272))</f>
        <v/>
      </c>
      <c r="N272" s="18">
        <f>IF(OR($L272="",$H272=""),"",IF($L272&lt;=0,"",$H272/$L272))</f>
        <v/>
      </c>
      <c r="O272" s="15">
        <f>IF($L272="","",IF($L272&gt;Listas!$H$3,"Km rodado alto: confira o km digitado",IF(AND($M272&lt;&gt;"",Listas!$H$2&lt;&gt;""),IF($M272&lt;Listas!$H$2,"Média abaixo do esperado: confira",""),"")))</f>
        <v/>
      </c>
      <c r="P272" s="15" t="n"/>
    </row>
    <row r="273">
      <c r="A273" s="14" t="n"/>
      <c r="B273" s="15" t="n"/>
      <c r="C273" s="15" t="n"/>
      <c r="D273" s="15" t="n"/>
      <c r="E273" s="15" t="n"/>
      <c r="F273" s="16" t="n"/>
      <c r="G273" s="17" t="n"/>
      <c r="H273" s="18" t="n"/>
      <c r="I273" s="15" t="n"/>
      <c r="J273" s="19">
        <f>IF(OR($G273="",$H273=""),"",IF($G273=0,"",$H273/$G273))</f>
        <v/>
      </c>
      <c r="K273" s="16">
        <f>IF(OR($B273="",$F273="",$E273="Arla 32"),"",IFERROR(1/(1/SUMPRODUCT(MAX(($B$5:$B$1004=$B273)*($F$5:$F$1004&lt;$F273)*($E$5:$E$1004&lt;&gt;"Arla 32")*$F$5:$F$1004))),""))</f>
        <v/>
      </c>
      <c r="L273" s="16">
        <f>IF($K273="","",$F273-$K273)</f>
        <v/>
      </c>
      <c r="M273" s="17">
        <f>IF(OR($L273="",$G273="",$I273="Não"),"",IF($G273=0,"",$L273/$G273))</f>
        <v/>
      </c>
      <c r="N273" s="18">
        <f>IF(OR($L273="",$H273=""),"",IF($L273&lt;=0,"",$H273/$L273))</f>
        <v/>
      </c>
      <c r="O273" s="15">
        <f>IF($L273="","",IF($L273&gt;Listas!$H$3,"Km rodado alto: confira o km digitado",IF(AND($M273&lt;&gt;"",Listas!$H$2&lt;&gt;""),IF($M273&lt;Listas!$H$2,"Média abaixo do esperado: confira",""),"")))</f>
        <v/>
      </c>
      <c r="P273" s="15" t="n"/>
    </row>
    <row r="274">
      <c r="A274" s="14" t="n"/>
      <c r="B274" s="15" t="n"/>
      <c r="C274" s="15" t="n"/>
      <c r="D274" s="15" t="n"/>
      <c r="E274" s="15" t="n"/>
      <c r="F274" s="16" t="n"/>
      <c r="G274" s="17" t="n"/>
      <c r="H274" s="18" t="n"/>
      <c r="I274" s="15" t="n"/>
      <c r="J274" s="19">
        <f>IF(OR($G274="",$H274=""),"",IF($G274=0,"",$H274/$G274))</f>
        <v/>
      </c>
      <c r="K274" s="16">
        <f>IF(OR($B274="",$F274="",$E274="Arla 32"),"",IFERROR(1/(1/SUMPRODUCT(MAX(($B$5:$B$1004=$B274)*($F$5:$F$1004&lt;$F274)*($E$5:$E$1004&lt;&gt;"Arla 32")*$F$5:$F$1004))),""))</f>
        <v/>
      </c>
      <c r="L274" s="16">
        <f>IF($K274="","",$F274-$K274)</f>
        <v/>
      </c>
      <c r="M274" s="17">
        <f>IF(OR($L274="",$G274="",$I274="Não"),"",IF($G274=0,"",$L274/$G274))</f>
        <v/>
      </c>
      <c r="N274" s="18">
        <f>IF(OR($L274="",$H274=""),"",IF($L274&lt;=0,"",$H274/$L274))</f>
        <v/>
      </c>
      <c r="O274" s="15">
        <f>IF($L274="","",IF($L274&gt;Listas!$H$3,"Km rodado alto: confira o km digitado",IF(AND($M274&lt;&gt;"",Listas!$H$2&lt;&gt;""),IF($M274&lt;Listas!$H$2,"Média abaixo do esperado: confira",""),"")))</f>
        <v/>
      </c>
      <c r="P274" s="15" t="n"/>
    </row>
    <row r="275">
      <c r="A275" s="14" t="n"/>
      <c r="B275" s="15" t="n"/>
      <c r="C275" s="15" t="n"/>
      <c r="D275" s="15" t="n"/>
      <c r="E275" s="15" t="n"/>
      <c r="F275" s="16" t="n"/>
      <c r="G275" s="17" t="n"/>
      <c r="H275" s="18" t="n"/>
      <c r="I275" s="15" t="n"/>
      <c r="J275" s="19">
        <f>IF(OR($G275="",$H275=""),"",IF($G275=0,"",$H275/$G275))</f>
        <v/>
      </c>
      <c r="K275" s="16">
        <f>IF(OR($B275="",$F275="",$E275="Arla 32"),"",IFERROR(1/(1/SUMPRODUCT(MAX(($B$5:$B$1004=$B275)*($F$5:$F$1004&lt;$F275)*($E$5:$E$1004&lt;&gt;"Arla 32")*$F$5:$F$1004))),""))</f>
        <v/>
      </c>
      <c r="L275" s="16">
        <f>IF($K275="","",$F275-$K275)</f>
        <v/>
      </c>
      <c r="M275" s="17">
        <f>IF(OR($L275="",$G275="",$I275="Não"),"",IF($G275=0,"",$L275/$G275))</f>
        <v/>
      </c>
      <c r="N275" s="18">
        <f>IF(OR($L275="",$H275=""),"",IF($L275&lt;=0,"",$H275/$L275))</f>
        <v/>
      </c>
      <c r="O275" s="15">
        <f>IF($L275="","",IF($L275&gt;Listas!$H$3,"Km rodado alto: confira o km digitado",IF(AND($M275&lt;&gt;"",Listas!$H$2&lt;&gt;""),IF($M275&lt;Listas!$H$2,"Média abaixo do esperado: confira",""),"")))</f>
        <v/>
      </c>
      <c r="P275" s="15" t="n"/>
    </row>
    <row r="276">
      <c r="A276" s="14" t="n"/>
      <c r="B276" s="15" t="n"/>
      <c r="C276" s="15" t="n"/>
      <c r="D276" s="15" t="n"/>
      <c r="E276" s="15" t="n"/>
      <c r="F276" s="16" t="n"/>
      <c r="G276" s="17" t="n"/>
      <c r="H276" s="18" t="n"/>
      <c r="I276" s="15" t="n"/>
      <c r="J276" s="19">
        <f>IF(OR($G276="",$H276=""),"",IF($G276=0,"",$H276/$G276))</f>
        <v/>
      </c>
      <c r="K276" s="16">
        <f>IF(OR($B276="",$F276="",$E276="Arla 32"),"",IFERROR(1/(1/SUMPRODUCT(MAX(($B$5:$B$1004=$B276)*($F$5:$F$1004&lt;$F276)*($E$5:$E$1004&lt;&gt;"Arla 32")*$F$5:$F$1004))),""))</f>
        <v/>
      </c>
      <c r="L276" s="16">
        <f>IF($K276="","",$F276-$K276)</f>
        <v/>
      </c>
      <c r="M276" s="17">
        <f>IF(OR($L276="",$G276="",$I276="Não"),"",IF($G276=0,"",$L276/$G276))</f>
        <v/>
      </c>
      <c r="N276" s="18">
        <f>IF(OR($L276="",$H276=""),"",IF($L276&lt;=0,"",$H276/$L276))</f>
        <v/>
      </c>
      <c r="O276" s="15">
        <f>IF($L276="","",IF($L276&gt;Listas!$H$3,"Km rodado alto: confira o km digitado",IF(AND($M276&lt;&gt;"",Listas!$H$2&lt;&gt;""),IF($M276&lt;Listas!$H$2,"Média abaixo do esperado: confira",""),"")))</f>
        <v/>
      </c>
      <c r="P276" s="15" t="n"/>
    </row>
    <row r="277">
      <c r="A277" s="14" t="n"/>
      <c r="B277" s="15" t="n"/>
      <c r="C277" s="15" t="n"/>
      <c r="D277" s="15" t="n"/>
      <c r="E277" s="15" t="n"/>
      <c r="F277" s="16" t="n"/>
      <c r="G277" s="17" t="n"/>
      <c r="H277" s="18" t="n"/>
      <c r="I277" s="15" t="n"/>
      <c r="J277" s="19">
        <f>IF(OR($G277="",$H277=""),"",IF($G277=0,"",$H277/$G277))</f>
        <v/>
      </c>
      <c r="K277" s="16">
        <f>IF(OR($B277="",$F277="",$E277="Arla 32"),"",IFERROR(1/(1/SUMPRODUCT(MAX(($B$5:$B$1004=$B277)*($F$5:$F$1004&lt;$F277)*($E$5:$E$1004&lt;&gt;"Arla 32")*$F$5:$F$1004))),""))</f>
        <v/>
      </c>
      <c r="L277" s="16">
        <f>IF($K277="","",$F277-$K277)</f>
        <v/>
      </c>
      <c r="M277" s="17">
        <f>IF(OR($L277="",$G277="",$I277="Não"),"",IF($G277=0,"",$L277/$G277))</f>
        <v/>
      </c>
      <c r="N277" s="18">
        <f>IF(OR($L277="",$H277=""),"",IF($L277&lt;=0,"",$H277/$L277))</f>
        <v/>
      </c>
      <c r="O277" s="15">
        <f>IF($L277="","",IF($L277&gt;Listas!$H$3,"Km rodado alto: confira o km digitado",IF(AND($M277&lt;&gt;"",Listas!$H$2&lt;&gt;""),IF($M277&lt;Listas!$H$2,"Média abaixo do esperado: confira",""),"")))</f>
        <v/>
      </c>
      <c r="P277" s="15" t="n"/>
    </row>
    <row r="278">
      <c r="A278" s="14" t="n"/>
      <c r="B278" s="15" t="n"/>
      <c r="C278" s="15" t="n"/>
      <c r="D278" s="15" t="n"/>
      <c r="E278" s="15" t="n"/>
      <c r="F278" s="16" t="n"/>
      <c r="G278" s="17" t="n"/>
      <c r="H278" s="18" t="n"/>
      <c r="I278" s="15" t="n"/>
      <c r="J278" s="19">
        <f>IF(OR($G278="",$H278=""),"",IF($G278=0,"",$H278/$G278))</f>
        <v/>
      </c>
      <c r="K278" s="16">
        <f>IF(OR($B278="",$F278="",$E278="Arla 32"),"",IFERROR(1/(1/SUMPRODUCT(MAX(($B$5:$B$1004=$B278)*($F$5:$F$1004&lt;$F278)*($E$5:$E$1004&lt;&gt;"Arla 32")*$F$5:$F$1004))),""))</f>
        <v/>
      </c>
      <c r="L278" s="16">
        <f>IF($K278="","",$F278-$K278)</f>
        <v/>
      </c>
      <c r="M278" s="17">
        <f>IF(OR($L278="",$G278="",$I278="Não"),"",IF($G278=0,"",$L278/$G278))</f>
        <v/>
      </c>
      <c r="N278" s="18">
        <f>IF(OR($L278="",$H278=""),"",IF($L278&lt;=0,"",$H278/$L278))</f>
        <v/>
      </c>
      <c r="O278" s="15">
        <f>IF($L278="","",IF($L278&gt;Listas!$H$3,"Km rodado alto: confira o km digitado",IF(AND($M278&lt;&gt;"",Listas!$H$2&lt;&gt;""),IF($M278&lt;Listas!$H$2,"Média abaixo do esperado: confira",""),"")))</f>
        <v/>
      </c>
      <c r="P278" s="15" t="n"/>
    </row>
    <row r="279">
      <c r="A279" s="14" t="n"/>
      <c r="B279" s="15" t="n"/>
      <c r="C279" s="15" t="n"/>
      <c r="D279" s="15" t="n"/>
      <c r="E279" s="15" t="n"/>
      <c r="F279" s="16" t="n"/>
      <c r="G279" s="17" t="n"/>
      <c r="H279" s="18" t="n"/>
      <c r="I279" s="15" t="n"/>
      <c r="J279" s="19">
        <f>IF(OR($G279="",$H279=""),"",IF($G279=0,"",$H279/$G279))</f>
        <v/>
      </c>
      <c r="K279" s="16">
        <f>IF(OR($B279="",$F279="",$E279="Arla 32"),"",IFERROR(1/(1/SUMPRODUCT(MAX(($B$5:$B$1004=$B279)*($F$5:$F$1004&lt;$F279)*($E$5:$E$1004&lt;&gt;"Arla 32")*$F$5:$F$1004))),""))</f>
        <v/>
      </c>
      <c r="L279" s="16">
        <f>IF($K279="","",$F279-$K279)</f>
        <v/>
      </c>
      <c r="M279" s="17">
        <f>IF(OR($L279="",$G279="",$I279="Não"),"",IF($G279=0,"",$L279/$G279))</f>
        <v/>
      </c>
      <c r="N279" s="18">
        <f>IF(OR($L279="",$H279=""),"",IF($L279&lt;=0,"",$H279/$L279))</f>
        <v/>
      </c>
      <c r="O279" s="15">
        <f>IF($L279="","",IF($L279&gt;Listas!$H$3,"Km rodado alto: confira o km digitado",IF(AND($M279&lt;&gt;"",Listas!$H$2&lt;&gt;""),IF($M279&lt;Listas!$H$2,"Média abaixo do esperado: confira",""),"")))</f>
        <v/>
      </c>
      <c r="P279" s="15" t="n"/>
    </row>
    <row r="280">
      <c r="A280" s="14" t="n"/>
      <c r="B280" s="15" t="n"/>
      <c r="C280" s="15" t="n"/>
      <c r="D280" s="15" t="n"/>
      <c r="E280" s="15" t="n"/>
      <c r="F280" s="16" t="n"/>
      <c r="G280" s="17" t="n"/>
      <c r="H280" s="18" t="n"/>
      <c r="I280" s="15" t="n"/>
      <c r="J280" s="19">
        <f>IF(OR($G280="",$H280=""),"",IF($G280=0,"",$H280/$G280))</f>
        <v/>
      </c>
      <c r="K280" s="16">
        <f>IF(OR($B280="",$F280="",$E280="Arla 32"),"",IFERROR(1/(1/SUMPRODUCT(MAX(($B$5:$B$1004=$B280)*($F$5:$F$1004&lt;$F280)*($E$5:$E$1004&lt;&gt;"Arla 32")*$F$5:$F$1004))),""))</f>
        <v/>
      </c>
      <c r="L280" s="16">
        <f>IF($K280="","",$F280-$K280)</f>
        <v/>
      </c>
      <c r="M280" s="17">
        <f>IF(OR($L280="",$G280="",$I280="Não"),"",IF($G280=0,"",$L280/$G280))</f>
        <v/>
      </c>
      <c r="N280" s="18">
        <f>IF(OR($L280="",$H280=""),"",IF($L280&lt;=0,"",$H280/$L280))</f>
        <v/>
      </c>
      <c r="O280" s="15">
        <f>IF($L280="","",IF($L280&gt;Listas!$H$3,"Km rodado alto: confira o km digitado",IF(AND($M280&lt;&gt;"",Listas!$H$2&lt;&gt;""),IF($M280&lt;Listas!$H$2,"Média abaixo do esperado: confira",""),"")))</f>
        <v/>
      </c>
      <c r="P280" s="15" t="n"/>
    </row>
    <row r="281">
      <c r="A281" s="14" t="n"/>
      <c r="B281" s="15" t="n"/>
      <c r="C281" s="15" t="n"/>
      <c r="D281" s="15" t="n"/>
      <c r="E281" s="15" t="n"/>
      <c r="F281" s="16" t="n"/>
      <c r="G281" s="17" t="n"/>
      <c r="H281" s="18" t="n"/>
      <c r="I281" s="15" t="n"/>
      <c r="J281" s="19">
        <f>IF(OR($G281="",$H281=""),"",IF($G281=0,"",$H281/$G281))</f>
        <v/>
      </c>
      <c r="K281" s="16">
        <f>IF(OR($B281="",$F281="",$E281="Arla 32"),"",IFERROR(1/(1/SUMPRODUCT(MAX(($B$5:$B$1004=$B281)*($F$5:$F$1004&lt;$F281)*($E$5:$E$1004&lt;&gt;"Arla 32")*$F$5:$F$1004))),""))</f>
        <v/>
      </c>
      <c r="L281" s="16">
        <f>IF($K281="","",$F281-$K281)</f>
        <v/>
      </c>
      <c r="M281" s="17">
        <f>IF(OR($L281="",$G281="",$I281="Não"),"",IF($G281=0,"",$L281/$G281))</f>
        <v/>
      </c>
      <c r="N281" s="18">
        <f>IF(OR($L281="",$H281=""),"",IF($L281&lt;=0,"",$H281/$L281))</f>
        <v/>
      </c>
      <c r="O281" s="15">
        <f>IF($L281="","",IF($L281&gt;Listas!$H$3,"Km rodado alto: confira o km digitado",IF(AND($M281&lt;&gt;"",Listas!$H$2&lt;&gt;""),IF($M281&lt;Listas!$H$2,"Média abaixo do esperado: confira",""),"")))</f>
        <v/>
      </c>
      <c r="P281" s="15" t="n"/>
    </row>
    <row r="282">
      <c r="A282" s="14" t="n"/>
      <c r="B282" s="15" t="n"/>
      <c r="C282" s="15" t="n"/>
      <c r="D282" s="15" t="n"/>
      <c r="E282" s="15" t="n"/>
      <c r="F282" s="16" t="n"/>
      <c r="G282" s="17" t="n"/>
      <c r="H282" s="18" t="n"/>
      <c r="I282" s="15" t="n"/>
      <c r="J282" s="19">
        <f>IF(OR($G282="",$H282=""),"",IF($G282=0,"",$H282/$G282))</f>
        <v/>
      </c>
      <c r="K282" s="16">
        <f>IF(OR($B282="",$F282="",$E282="Arla 32"),"",IFERROR(1/(1/SUMPRODUCT(MAX(($B$5:$B$1004=$B282)*($F$5:$F$1004&lt;$F282)*($E$5:$E$1004&lt;&gt;"Arla 32")*$F$5:$F$1004))),""))</f>
        <v/>
      </c>
      <c r="L282" s="16">
        <f>IF($K282="","",$F282-$K282)</f>
        <v/>
      </c>
      <c r="M282" s="17">
        <f>IF(OR($L282="",$G282="",$I282="Não"),"",IF($G282=0,"",$L282/$G282))</f>
        <v/>
      </c>
      <c r="N282" s="18">
        <f>IF(OR($L282="",$H282=""),"",IF($L282&lt;=0,"",$H282/$L282))</f>
        <v/>
      </c>
      <c r="O282" s="15">
        <f>IF($L282="","",IF($L282&gt;Listas!$H$3,"Km rodado alto: confira o km digitado",IF(AND($M282&lt;&gt;"",Listas!$H$2&lt;&gt;""),IF($M282&lt;Listas!$H$2,"Média abaixo do esperado: confira",""),"")))</f>
        <v/>
      </c>
      <c r="P282" s="15" t="n"/>
    </row>
    <row r="283">
      <c r="A283" s="14" t="n"/>
      <c r="B283" s="15" t="n"/>
      <c r="C283" s="15" t="n"/>
      <c r="D283" s="15" t="n"/>
      <c r="E283" s="15" t="n"/>
      <c r="F283" s="16" t="n"/>
      <c r="G283" s="17" t="n"/>
      <c r="H283" s="18" t="n"/>
      <c r="I283" s="15" t="n"/>
      <c r="J283" s="19">
        <f>IF(OR($G283="",$H283=""),"",IF($G283=0,"",$H283/$G283))</f>
        <v/>
      </c>
      <c r="K283" s="16">
        <f>IF(OR($B283="",$F283="",$E283="Arla 32"),"",IFERROR(1/(1/SUMPRODUCT(MAX(($B$5:$B$1004=$B283)*($F$5:$F$1004&lt;$F283)*($E$5:$E$1004&lt;&gt;"Arla 32")*$F$5:$F$1004))),""))</f>
        <v/>
      </c>
      <c r="L283" s="16">
        <f>IF($K283="","",$F283-$K283)</f>
        <v/>
      </c>
      <c r="M283" s="17">
        <f>IF(OR($L283="",$G283="",$I283="Não"),"",IF($G283=0,"",$L283/$G283))</f>
        <v/>
      </c>
      <c r="N283" s="18">
        <f>IF(OR($L283="",$H283=""),"",IF($L283&lt;=0,"",$H283/$L283))</f>
        <v/>
      </c>
      <c r="O283" s="15">
        <f>IF($L283="","",IF($L283&gt;Listas!$H$3,"Km rodado alto: confira o km digitado",IF(AND($M283&lt;&gt;"",Listas!$H$2&lt;&gt;""),IF($M283&lt;Listas!$H$2,"Média abaixo do esperado: confira",""),"")))</f>
        <v/>
      </c>
      <c r="P283" s="15" t="n"/>
    </row>
    <row r="284">
      <c r="A284" s="14" t="n"/>
      <c r="B284" s="15" t="n"/>
      <c r="C284" s="15" t="n"/>
      <c r="D284" s="15" t="n"/>
      <c r="E284" s="15" t="n"/>
      <c r="F284" s="16" t="n"/>
      <c r="G284" s="17" t="n"/>
      <c r="H284" s="18" t="n"/>
      <c r="I284" s="15" t="n"/>
      <c r="J284" s="19">
        <f>IF(OR($G284="",$H284=""),"",IF($G284=0,"",$H284/$G284))</f>
        <v/>
      </c>
      <c r="K284" s="16">
        <f>IF(OR($B284="",$F284="",$E284="Arla 32"),"",IFERROR(1/(1/SUMPRODUCT(MAX(($B$5:$B$1004=$B284)*($F$5:$F$1004&lt;$F284)*($E$5:$E$1004&lt;&gt;"Arla 32")*$F$5:$F$1004))),""))</f>
        <v/>
      </c>
      <c r="L284" s="16">
        <f>IF($K284="","",$F284-$K284)</f>
        <v/>
      </c>
      <c r="M284" s="17">
        <f>IF(OR($L284="",$G284="",$I284="Não"),"",IF($G284=0,"",$L284/$G284))</f>
        <v/>
      </c>
      <c r="N284" s="18">
        <f>IF(OR($L284="",$H284=""),"",IF($L284&lt;=0,"",$H284/$L284))</f>
        <v/>
      </c>
      <c r="O284" s="15">
        <f>IF($L284="","",IF($L284&gt;Listas!$H$3,"Km rodado alto: confira o km digitado",IF(AND($M284&lt;&gt;"",Listas!$H$2&lt;&gt;""),IF($M284&lt;Listas!$H$2,"Média abaixo do esperado: confira",""),"")))</f>
        <v/>
      </c>
      <c r="P284" s="15" t="n"/>
    </row>
    <row r="285">
      <c r="A285" s="14" t="n"/>
      <c r="B285" s="15" t="n"/>
      <c r="C285" s="15" t="n"/>
      <c r="D285" s="15" t="n"/>
      <c r="E285" s="15" t="n"/>
      <c r="F285" s="16" t="n"/>
      <c r="G285" s="17" t="n"/>
      <c r="H285" s="18" t="n"/>
      <c r="I285" s="15" t="n"/>
      <c r="J285" s="19">
        <f>IF(OR($G285="",$H285=""),"",IF($G285=0,"",$H285/$G285))</f>
        <v/>
      </c>
      <c r="K285" s="16">
        <f>IF(OR($B285="",$F285="",$E285="Arla 32"),"",IFERROR(1/(1/SUMPRODUCT(MAX(($B$5:$B$1004=$B285)*($F$5:$F$1004&lt;$F285)*($E$5:$E$1004&lt;&gt;"Arla 32")*$F$5:$F$1004))),""))</f>
        <v/>
      </c>
      <c r="L285" s="16">
        <f>IF($K285="","",$F285-$K285)</f>
        <v/>
      </c>
      <c r="M285" s="17">
        <f>IF(OR($L285="",$G285="",$I285="Não"),"",IF($G285=0,"",$L285/$G285))</f>
        <v/>
      </c>
      <c r="N285" s="18">
        <f>IF(OR($L285="",$H285=""),"",IF($L285&lt;=0,"",$H285/$L285))</f>
        <v/>
      </c>
      <c r="O285" s="15">
        <f>IF($L285="","",IF($L285&gt;Listas!$H$3,"Km rodado alto: confira o km digitado",IF(AND($M285&lt;&gt;"",Listas!$H$2&lt;&gt;""),IF($M285&lt;Listas!$H$2,"Média abaixo do esperado: confira",""),"")))</f>
        <v/>
      </c>
      <c r="P285" s="15" t="n"/>
    </row>
    <row r="286">
      <c r="A286" s="14" t="n"/>
      <c r="B286" s="15" t="n"/>
      <c r="C286" s="15" t="n"/>
      <c r="D286" s="15" t="n"/>
      <c r="E286" s="15" t="n"/>
      <c r="F286" s="16" t="n"/>
      <c r="G286" s="17" t="n"/>
      <c r="H286" s="18" t="n"/>
      <c r="I286" s="15" t="n"/>
      <c r="J286" s="19">
        <f>IF(OR($G286="",$H286=""),"",IF($G286=0,"",$H286/$G286))</f>
        <v/>
      </c>
      <c r="K286" s="16">
        <f>IF(OR($B286="",$F286="",$E286="Arla 32"),"",IFERROR(1/(1/SUMPRODUCT(MAX(($B$5:$B$1004=$B286)*($F$5:$F$1004&lt;$F286)*($E$5:$E$1004&lt;&gt;"Arla 32")*$F$5:$F$1004))),""))</f>
        <v/>
      </c>
      <c r="L286" s="16">
        <f>IF($K286="","",$F286-$K286)</f>
        <v/>
      </c>
      <c r="M286" s="17">
        <f>IF(OR($L286="",$G286="",$I286="Não"),"",IF($G286=0,"",$L286/$G286))</f>
        <v/>
      </c>
      <c r="N286" s="18">
        <f>IF(OR($L286="",$H286=""),"",IF($L286&lt;=0,"",$H286/$L286))</f>
        <v/>
      </c>
      <c r="O286" s="15">
        <f>IF($L286="","",IF($L286&gt;Listas!$H$3,"Km rodado alto: confira o km digitado",IF(AND($M286&lt;&gt;"",Listas!$H$2&lt;&gt;""),IF($M286&lt;Listas!$H$2,"Média abaixo do esperado: confira",""),"")))</f>
        <v/>
      </c>
      <c r="P286" s="15" t="n"/>
    </row>
    <row r="287">
      <c r="A287" s="14" t="n"/>
      <c r="B287" s="15" t="n"/>
      <c r="C287" s="15" t="n"/>
      <c r="D287" s="15" t="n"/>
      <c r="E287" s="15" t="n"/>
      <c r="F287" s="16" t="n"/>
      <c r="G287" s="17" t="n"/>
      <c r="H287" s="18" t="n"/>
      <c r="I287" s="15" t="n"/>
      <c r="J287" s="19">
        <f>IF(OR($G287="",$H287=""),"",IF($G287=0,"",$H287/$G287))</f>
        <v/>
      </c>
      <c r="K287" s="16">
        <f>IF(OR($B287="",$F287="",$E287="Arla 32"),"",IFERROR(1/(1/SUMPRODUCT(MAX(($B$5:$B$1004=$B287)*($F$5:$F$1004&lt;$F287)*($E$5:$E$1004&lt;&gt;"Arla 32")*$F$5:$F$1004))),""))</f>
        <v/>
      </c>
      <c r="L287" s="16">
        <f>IF($K287="","",$F287-$K287)</f>
        <v/>
      </c>
      <c r="M287" s="17">
        <f>IF(OR($L287="",$G287="",$I287="Não"),"",IF($G287=0,"",$L287/$G287))</f>
        <v/>
      </c>
      <c r="N287" s="18">
        <f>IF(OR($L287="",$H287=""),"",IF($L287&lt;=0,"",$H287/$L287))</f>
        <v/>
      </c>
      <c r="O287" s="15">
        <f>IF($L287="","",IF($L287&gt;Listas!$H$3,"Km rodado alto: confira o km digitado",IF(AND($M287&lt;&gt;"",Listas!$H$2&lt;&gt;""),IF($M287&lt;Listas!$H$2,"Média abaixo do esperado: confira",""),"")))</f>
        <v/>
      </c>
      <c r="P287" s="15" t="n"/>
    </row>
    <row r="288">
      <c r="A288" s="14" t="n"/>
      <c r="B288" s="15" t="n"/>
      <c r="C288" s="15" t="n"/>
      <c r="D288" s="15" t="n"/>
      <c r="E288" s="15" t="n"/>
      <c r="F288" s="16" t="n"/>
      <c r="G288" s="17" t="n"/>
      <c r="H288" s="18" t="n"/>
      <c r="I288" s="15" t="n"/>
      <c r="J288" s="19">
        <f>IF(OR($G288="",$H288=""),"",IF($G288=0,"",$H288/$G288))</f>
        <v/>
      </c>
      <c r="K288" s="16">
        <f>IF(OR($B288="",$F288="",$E288="Arla 32"),"",IFERROR(1/(1/SUMPRODUCT(MAX(($B$5:$B$1004=$B288)*($F$5:$F$1004&lt;$F288)*($E$5:$E$1004&lt;&gt;"Arla 32")*$F$5:$F$1004))),""))</f>
        <v/>
      </c>
      <c r="L288" s="16">
        <f>IF($K288="","",$F288-$K288)</f>
        <v/>
      </c>
      <c r="M288" s="17">
        <f>IF(OR($L288="",$G288="",$I288="Não"),"",IF($G288=0,"",$L288/$G288))</f>
        <v/>
      </c>
      <c r="N288" s="18">
        <f>IF(OR($L288="",$H288=""),"",IF($L288&lt;=0,"",$H288/$L288))</f>
        <v/>
      </c>
      <c r="O288" s="15">
        <f>IF($L288="","",IF($L288&gt;Listas!$H$3,"Km rodado alto: confira o km digitado",IF(AND($M288&lt;&gt;"",Listas!$H$2&lt;&gt;""),IF($M288&lt;Listas!$H$2,"Média abaixo do esperado: confira",""),"")))</f>
        <v/>
      </c>
      <c r="P288" s="15" t="n"/>
    </row>
    <row r="289">
      <c r="A289" s="14" t="n"/>
      <c r="B289" s="15" t="n"/>
      <c r="C289" s="15" t="n"/>
      <c r="D289" s="15" t="n"/>
      <c r="E289" s="15" t="n"/>
      <c r="F289" s="16" t="n"/>
      <c r="G289" s="17" t="n"/>
      <c r="H289" s="18" t="n"/>
      <c r="I289" s="15" t="n"/>
      <c r="J289" s="19">
        <f>IF(OR($G289="",$H289=""),"",IF($G289=0,"",$H289/$G289))</f>
        <v/>
      </c>
      <c r="K289" s="16">
        <f>IF(OR($B289="",$F289="",$E289="Arla 32"),"",IFERROR(1/(1/SUMPRODUCT(MAX(($B$5:$B$1004=$B289)*($F$5:$F$1004&lt;$F289)*($E$5:$E$1004&lt;&gt;"Arla 32")*$F$5:$F$1004))),""))</f>
        <v/>
      </c>
      <c r="L289" s="16">
        <f>IF($K289="","",$F289-$K289)</f>
        <v/>
      </c>
      <c r="M289" s="17">
        <f>IF(OR($L289="",$G289="",$I289="Não"),"",IF($G289=0,"",$L289/$G289))</f>
        <v/>
      </c>
      <c r="N289" s="18">
        <f>IF(OR($L289="",$H289=""),"",IF($L289&lt;=0,"",$H289/$L289))</f>
        <v/>
      </c>
      <c r="O289" s="15">
        <f>IF($L289="","",IF($L289&gt;Listas!$H$3,"Km rodado alto: confira o km digitado",IF(AND($M289&lt;&gt;"",Listas!$H$2&lt;&gt;""),IF($M289&lt;Listas!$H$2,"Média abaixo do esperado: confira",""),"")))</f>
        <v/>
      </c>
      <c r="P289" s="15" t="n"/>
    </row>
    <row r="290">
      <c r="A290" s="14" t="n"/>
      <c r="B290" s="15" t="n"/>
      <c r="C290" s="15" t="n"/>
      <c r="D290" s="15" t="n"/>
      <c r="E290" s="15" t="n"/>
      <c r="F290" s="16" t="n"/>
      <c r="G290" s="17" t="n"/>
      <c r="H290" s="18" t="n"/>
      <c r="I290" s="15" t="n"/>
      <c r="J290" s="19">
        <f>IF(OR($G290="",$H290=""),"",IF($G290=0,"",$H290/$G290))</f>
        <v/>
      </c>
      <c r="K290" s="16">
        <f>IF(OR($B290="",$F290="",$E290="Arla 32"),"",IFERROR(1/(1/SUMPRODUCT(MAX(($B$5:$B$1004=$B290)*($F$5:$F$1004&lt;$F290)*($E$5:$E$1004&lt;&gt;"Arla 32")*$F$5:$F$1004))),""))</f>
        <v/>
      </c>
      <c r="L290" s="16">
        <f>IF($K290="","",$F290-$K290)</f>
        <v/>
      </c>
      <c r="M290" s="17">
        <f>IF(OR($L290="",$G290="",$I290="Não"),"",IF($G290=0,"",$L290/$G290))</f>
        <v/>
      </c>
      <c r="N290" s="18">
        <f>IF(OR($L290="",$H290=""),"",IF($L290&lt;=0,"",$H290/$L290))</f>
        <v/>
      </c>
      <c r="O290" s="15">
        <f>IF($L290="","",IF($L290&gt;Listas!$H$3,"Km rodado alto: confira o km digitado",IF(AND($M290&lt;&gt;"",Listas!$H$2&lt;&gt;""),IF($M290&lt;Listas!$H$2,"Média abaixo do esperado: confira",""),"")))</f>
        <v/>
      </c>
      <c r="P290" s="15" t="n"/>
    </row>
    <row r="291">
      <c r="A291" s="14" t="n"/>
      <c r="B291" s="15" t="n"/>
      <c r="C291" s="15" t="n"/>
      <c r="D291" s="15" t="n"/>
      <c r="E291" s="15" t="n"/>
      <c r="F291" s="16" t="n"/>
      <c r="G291" s="17" t="n"/>
      <c r="H291" s="18" t="n"/>
      <c r="I291" s="15" t="n"/>
      <c r="J291" s="19">
        <f>IF(OR($G291="",$H291=""),"",IF($G291=0,"",$H291/$G291))</f>
        <v/>
      </c>
      <c r="K291" s="16">
        <f>IF(OR($B291="",$F291="",$E291="Arla 32"),"",IFERROR(1/(1/SUMPRODUCT(MAX(($B$5:$B$1004=$B291)*($F$5:$F$1004&lt;$F291)*($E$5:$E$1004&lt;&gt;"Arla 32")*$F$5:$F$1004))),""))</f>
        <v/>
      </c>
      <c r="L291" s="16">
        <f>IF($K291="","",$F291-$K291)</f>
        <v/>
      </c>
      <c r="M291" s="17">
        <f>IF(OR($L291="",$G291="",$I291="Não"),"",IF($G291=0,"",$L291/$G291))</f>
        <v/>
      </c>
      <c r="N291" s="18">
        <f>IF(OR($L291="",$H291=""),"",IF($L291&lt;=0,"",$H291/$L291))</f>
        <v/>
      </c>
      <c r="O291" s="15">
        <f>IF($L291="","",IF($L291&gt;Listas!$H$3,"Km rodado alto: confira o km digitado",IF(AND($M291&lt;&gt;"",Listas!$H$2&lt;&gt;""),IF($M291&lt;Listas!$H$2,"Média abaixo do esperado: confira",""),"")))</f>
        <v/>
      </c>
      <c r="P291" s="15" t="n"/>
    </row>
    <row r="292">
      <c r="A292" s="14" t="n"/>
      <c r="B292" s="15" t="n"/>
      <c r="C292" s="15" t="n"/>
      <c r="D292" s="15" t="n"/>
      <c r="E292" s="15" t="n"/>
      <c r="F292" s="16" t="n"/>
      <c r="G292" s="17" t="n"/>
      <c r="H292" s="18" t="n"/>
      <c r="I292" s="15" t="n"/>
      <c r="J292" s="19">
        <f>IF(OR($G292="",$H292=""),"",IF($G292=0,"",$H292/$G292))</f>
        <v/>
      </c>
      <c r="K292" s="16">
        <f>IF(OR($B292="",$F292="",$E292="Arla 32"),"",IFERROR(1/(1/SUMPRODUCT(MAX(($B$5:$B$1004=$B292)*($F$5:$F$1004&lt;$F292)*($E$5:$E$1004&lt;&gt;"Arla 32")*$F$5:$F$1004))),""))</f>
        <v/>
      </c>
      <c r="L292" s="16">
        <f>IF($K292="","",$F292-$K292)</f>
        <v/>
      </c>
      <c r="M292" s="17">
        <f>IF(OR($L292="",$G292="",$I292="Não"),"",IF($G292=0,"",$L292/$G292))</f>
        <v/>
      </c>
      <c r="N292" s="18">
        <f>IF(OR($L292="",$H292=""),"",IF($L292&lt;=0,"",$H292/$L292))</f>
        <v/>
      </c>
      <c r="O292" s="15">
        <f>IF($L292="","",IF($L292&gt;Listas!$H$3,"Km rodado alto: confira o km digitado",IF(AND($M292&lt;&gt;"",Listas!$H$2&lt;&gt;""),IF($M292&lt;Listas!$H$2,"Média abaixo do esperado: confira",""),"")))</f>
        <v/>
      </c>
      <c r="P292" s="15" t="n"/>
    </row>
    <row r="293">
      <c r="A293" s="14" t="n"/>
      <c r="B293" s="15" t="n"/>
      <c r="C293" s="15" t="n"/>
      <c r="D293" s="15" t="n"/>
      <c r="E293" s="15" t="n"/>
      <c r="F293" s="16" t="n"/>
      <c r="G293" s="17" t="n"/>
      <c r="H293" s="18" t="n"/>
      <c r="I293" s="15" t="n"/>
      <c r="J293" s="19">
        <f>IF(OR($G293="",$H293=""),"",IF($G293=0,"",$H293/$G293))</f>
        <v/>
      </c>
      <c r="K293" s="16">
        <f>IF(OR($B293="",$F293="",$E293="Arla 32"),"",IFERROR(1/(1/SUMPRODUCT(MAX(($B$5:$B$1004=$B293)*($F$5:$F$1004&lt;$F293)*($E$5:$E$1004&lt;&gt;"Arla 32")*$F$5:$F$1004))),""))</f>
        <v/>
      </c>
      <c r="L293" s="16">
        <f>IF($K293="","",$F293-$K293)</f>
        <v/>
      </c>
      <c r="M293" s="17">
        <f>IF(OR($L293="",$G293="",$I293="Não"),"",IF($G293=0,"",$L293/$G293))</f>
        <v/>
      </c>
      <c r="N293" s="18">
        <f>IF(OR($L293="",$H293=""),"",IF($L293&lt;=0,"",$H293/$L293))</f>
        <v/>
      </c>
      <c r="O293" s="15">
        <f>IF($L293="","",IF($L293&gt;Listas!$H$3,"Km rodado alto: confira o km digitado",IF(AND($M293&lt;&gt;"",Listas!$H$2&lt;&gt;""),IF($M293&lt;Listas!$H$2,"Média abaixo do esperado: confira",""),"")))</f>
        <v/>
      </c>
      <c r="P293" s="15" t="n"/>
    </row>
    <row r="294">
      <c r="A294" s="14" t="n"/>
      <c r="B294" s="15" t="n"/>
      <c r="C294" s="15" t="n"/>
      <c r="D294" s="15" t="n"/>
      <c r="E294" s="15" t="n"/>
      <c r="F294" s="16" t="n"/>
      <c r="G294" s="17" t="n"/>
      <c r="H294" s="18" t="n"/>
      <c r="I294" s="15" t="n"/>
      <c r="J294" s="19">
        <f>IF(OR($G294="",$H294=""),"",IF($G294=0,"",$H294/$G294))</f>
        <v/>
      </c>
      <c r="K294" s="16">
        <f>IF(OR($B294="",$F294="",$E294="Arla 32"),"",IFERROR(1/(1/SUMPRODUCT(MAX(($B$5:$B$1004=$B294)*($F$5:$F$1004&lt;$F294)*($E$5:$E$1004&lt;&gt;"Arla 32")*$F$5:$F$1004))),""))</f>
        <v/>
      </c>
      <c r="L294" s="16">
        <f>IF($K294="","",$F294-$K294)</f>
        <v/>
      </c>
      <c r="M294" s="17">
        <f>IF(OR($L294="",$G294="",$I294="Não"),"",IF($G294=0,"",$L294/$G294))</f>
        <v/>
      </c>
      <c r="N294" s="18">
        <f>IF(OR($L294="",$H294=""),"",IF($L294&lt;=0,"",$H294/$L294))</f>
        <v/>
      </c>
      <c r="O294" s="15">
        <f>IF($L294="","",IF($L294&gt;Listas!$H$3,"Km rodado alto: confira o km digitado",IF(AND($M294&lt;&gt;"",Listas!$H$2&lt;&gt;""),IF($M294&lt;Listas!$H$2,"Média abaixo do esperado: confira",""),"")))</f>
        <v/>
      </c>
      <c r="P294" s="15" t="n"/>
    </row>
    <row r="295">
      <c r="A295" s="14" t="n"/>
      <c r="B295" s="15" t="n"/>
      <c r="C295" s="15" t="n"/>
      <c r="D295" s="15" t="n"/>
      <c r="E295" s="15" t="n"/>
      <c r="F295" s="16" t="n"/>
      <c r="G295" s="17" t="n"/>
      <c r="H295" s="18" t="n"/>
      <c r="I295" s="15" t="n"/>
      <c r="J295" s="19">
        <f>IF(OR($G295="",$H295=""),"",IF($G295=0,"",$H295/$G295))</f>
        <v/>
      </c>
      <c r="K295" s="16">
        <f>IF(OR($B295="",$F295="",$E295="Arla 32"),"",IFERROR(1/(1/SUMPRODUCT(MAX(($B$5:$B$1004=$B295)*($F$5:$F$1004&lt;$F295)*($E$5:$E$1004&lt;&gt;"Arla 32")*$F$5:$F$1004))),""))</f>
        <v/>
      </c>
      <c r="L295" s="16">
        <f>IF($K295="","",$F295-$K295)</f>
        <v/>
      </c>
      <c r="M295" s="17">
        <f>IF(OR($L295="",$G295="",$I295="Não"),"",IF($G295=0,"",$L295/$G295))</f>
        <v/>
      </c>
      <c r="N295" s="18">
        <f>IF(OR($L295="",$H295=""),"",IF($L295&lt;=0,"",$H295/$L295))</f>
        <v/>
      </c>
      <c r="O295" s="15">
        <f>IF($L295="","",IF($L295&gt;Listas!$H$3,"Km rodado alto: confira o km digitado",IF(AND($M295&lt;&gt;"",Listas!$H$2&lt;&gt;""),IF($M295&lt;Listas!$H$2,"Média abaixo do esperado: confira",""),"")))</f>
        <v/>
      </c>
      <c r="P295" s="15" t="n"/>
    </row>
    <row r="296">
      <c r="A296" s="14" t="n"/>
      <c r="B296" s="15" t="n"/>
      <c r="C296" s="15" t="n"/>
      <c r="D296" s="15" t="n"/>
      <c r="E296" s="15" t="n"/>
      <c r="F296" s="16" t="n"/>
      <c r="G296" s="17" t="n"/>
      <c r="H296" s="18" t="n"/>
      <c r="I296" s="15" t="n"/>
      <c r="J296" s="19">
        <f>IF(OR($G296="",$H296=""),"",IF($G296=0,"",$H296/$G296))</f>
        <v/>
      </c>
      <c r="K296" s="16">
        <f>IF(OR($B296="",$F296="",$E296="Arla 32"),"",IFERROR(1/(1/SUMPRODUCT(MAX(($B$5:$B$1004=$B296)*($F$5:$F$1004&lt;$F296)*($E$5:$E$1004&lt;&gt;"Arla 32")*$F$5:$F$1004))),""))</f>
        <v/>
      </c>
      <c r="L296" s="16">
        <f>IF($K296="","",$F296-$K296)</f>
        <v/>
      </c>
      <c r="M296" s="17">
        <f>IF(OR($L296="",$G296="",$I296="Não"),"",IF($G296=0,"",$L296/$G296))</f>
        <v/>
      </c>
      <c r="N296" s="18">
        <f>IF(OR($L296="",$H296=""),"",IF($L296&lt;=0,"",$H296/$L296))</f>
        <v/>
      </c>
      <c r="O296" s="15">
        <f>IF($L296="","",IF($L296&gt;Listas!$H$3,"Km rodado alto: confira o km digitado",IF(AND($M296&lt;&gt;"",Listas!$H$2&lt;&gt;""),IF($M296&lt;Listas!$H$2,"Média abaixo do esperado: confira",""),"")))</f>
        <v/>
      </c>
      <c r="P296" s="15" t="n"/>
    </row>
    <row r="297">
      <c r="A297" s="14" t="n"/>
      <c r="B297" s="15" t="n"/>
      <c r="C297" s="15" t="n"/>
      <c r="D297" s="15" t="n"/>
      <c r="E297" s="15" t="n"/>
      <c r="F297" s="16" t="n"/>
      <c r="G297" s="17" t="n"/>
      <c r="H297" s="18" t="n"/>
      <c r="I297" s="15" t="n"/>
      <c r="J297" s="19">
        <f>IF(OR($G297="",$H297=""),"",IF($G297=0,"",$H297/$G297))</f>
        <v/>
      </c>
      <c r="K297" s="16">
        <f>IF(OR($B297="",$F297="",$E297="Arla 32"),"",IFERROR(1/(1/SUMPRODUCT(MAX(($B$5:$B$1004=$B297)*($F$5:$F$1004&lt;$F297)*($E$5:$E$1004&lt;&gt;"Arla 32")*$F$5:$F$1004))),""))</f>
        <v/>
      </c>
      <c r="L297" s="16">
        <f>IF($K297="","",$F297-$K297)</f>
        <v/>
      </c>
      <c r="M297" s="17">
        <f>IF(OR($L297="",$G297="",$I297="Não"),"",IF($G297=0,"",$L297/$G297))</f>
        <v/>
      </c>
      <c r="N297" s="18">
        <f>IF(OR($L297="",$H297=""),"",IF($L297&lt;=0,"",$H297/$L297))</f>
        <v/>
      </c>
      <c r="O297" s="15">
        <f>IF($L297="","",IF($L297&gt;Listas!$H$3,"Km rodado alto: confira o km digitado",IF(AND($M297&lt;&gt;"",Listas!$H$2&lt;&gt;""),IF($M297&lt;Listas!$H$2,"Média abaixo do esperado: confira",""),"")))</f>
        <v/>
      </c>
      <c r="P297" s="15" t="n"/>
    </row>
    <row r="298">
      <c r="A298" s="14" t="n"/>
      <c r="B298" s="15" t="n"/>
      <c r="C298" s="15" t="n"/>
      <c r="D298" s="15" t="n"/>
      <c r="E298" s="15" t="n"/>
      <c r="F298" s="16" t="n"/>
      <c r="G298" s="17" t="n"/>
      <c r="H298" s="18" t="n"/>
      <c r="I298" s="15" t="n"/>
      <c r="J298" s="19">
        <f>IF(OR($G298="",$H298=""),"",IF($G298=0,"",$H298/$G298))</f>
        <v/>
      </c>
      <c r="K298" s="16">
        <f>IF(OR($B298="",$F298="",$E298="Arla 32"),"",IFERROR(1/(1/SUMPRODUCT(MAX(($B$5:$B$1004=$B298)*($F$5:$F$1004&lt;$F298)*($E$5:$E$1004&lt;&gt;"Arla 32")*$F$5:$F$1004))),""))</f>
        <v/>
      </c>
      <c r="L298" s="16">
        <f>IF($K298="","",$F298-$K298)</f>
        <v/>
      </c>
      <c r="M298" s="17">
        <f>IF(OR($L298="",$G298="",$I298="Não"),"",IF($G298=0,"",$L298/$G298))</f>
        <v/>
      </c>
      <c r="N298" s="18">
        <f>IF(OR($L298="",$H298=""),"",IF($L298&lt;=0,"",$H298/$L298))</f>
        <v/>
      </c>
      <c r="O298" s="15">
        <f>IF($L298="","",IF($L298&gt;Listas!$H$3,"Km rodado alto: confira o km digitado",IF(AND($M298&lt;&gt;"",Listas!$H$2&lt;&gt;""),IF($M298&lt;Listas!$H$2,"Média abaixo do esperado: confira",""),"")))</f>
        <v/>
      </c>
      <c r="P298" s="15" t="n"/>
    </row>
    <row r="299">
      <c r="A299" s="14" t="n"/>
      <c r="B299" s="15" t="n"/>
      <c r="C299" s="15" t="n"/>
      <c r="D299" s="15" t="n"/>
      <c r="E299" s="15" t="n"/>
      <c r="F299" s="16" t="n"/>
      <c r="G299" s="17" t="n"/>
      <c r="H299" s="18" t="n"/>
      <c r="I299" s="15" t="n"/>
      <c r="J299" s="19">
        <f>IF(OR($G299="",$H299=""),"",IF($G299=0,"",$H299/$G299))</f>
        <v/>
      </c>
      <c r="K299" s="16">
        <f>IF(OR($B299="",$F299="",$E299="Arla 32"),"",IFERROR(1/(1/SUMPRODUCT(MAX(($B$5:$B$1004=$B299)*($F$5:$F$1004&lt;$F299)*($E$5:$E$1004&lt;&gt;"Arla 32")*$F$5:$F$1004))),""))</f>
        <v/>
      </c>
      <c r="L299" s="16">
        <f>IF($K299="","",$F299-$K299)</f>
        <v/>
      </c>
      <c r="M299" s="17">
        <f>IF(OR($L299="",$G299="",$I299="Não"),"",IF($G299=0,"",$L299/$G299))</f>
        <v/>
      </c>
      <c r="N299" s="18">
        <f>IF(OR($L299="",$H299=""),"",IF($L299&lt;=0,"",$H299/$L299))</f>
        <v/>
      </c>
      <c r="O299" s="15">
        <f>IF($L299="","",IF($L299&gt;Listas!$H$3,"Km rodado alto: confira o km digitado",IF(AND($M299&lt;&gt;"",Listas!$H$2&lt;&gt;""),IF($M299&lt;Listas!$H$2,"Média abaixo do esperado: confira",""),"")))</f>
        <v/>
      </c>
      <c r="P299" s="15" t="n"/>
    </row>
    <row r="300">
      <c r="A300" s="14" t="n"/>
      <c r="B300" s="15" t="n"/>
      <c r="C300" s="15" t="n"/>
      <c r="D300" s="15" t="n"/>
      <c r="E300" s="15" t="n"/>
      <c r="F300" s="16" t="n"/>
      <c r="G300" s="17" t="n"/>
      <c r="H300" s="18" t="n"/>
      <c r="I300" s="15" t="n"/>
      <c r="J300" s="19">
        <f>IF(OR($G300="",$H300=""),"",IF($G300=0,"",$H300/$G300))</f>
        <v/>
      </c>
      <c r="K300" s="16">
        <f>IF(OR($B300="",$F300="",$E300="Arla 32"),"",IFERROR(1/(1/SUMPRODUCT(MAX(($B$5:$B$1004=$B300)*($F$5:$F$1004&lt;$F300)*($E$5:$E$1004&lt;&gt;"Arla 32")*$F$5:$F$1004))),""))</f>
        <v/>
      </c>
      <c r="L300" s="16">
        <f>IF($K300="","",$F300-$K300)</f>
        <v/>
      </c>
      <c r="M300" s="17">
        <f>IF(OR($L300="",$G300="",$I300="Não"),"",IF($G300=0,"",$L300/$G300))</f>
        <v/>
      </c>
      <c r="N300" s="18">
        <f>IF(OR($L300="",$H300=""),"",IF($L300&lt;=0,"",$H300/$L300))</f>
        <v/>
      </c>
      <c r="O300" s="15">
        <f>IF($L300="","",IF($L300&gt;Listas!$H$3,"Km rodado alto: confira o km digitado",IF(AND($M300&lt;&gt;"",Listas!$H$2&lt;&gt;""),IF($M300&lt;Listas!$H$2,"Média abaixo do esperado: confira",""),"")))</f>
        <v/>
      </c>
      <c r="P300" s="15" t="n"/>
    </row>
    <row r="301">
      <c r="A301" s="14" t="n"/>
      <c r="B301" s="15" t="n"/>
      <c r="C301" s="15" t="n"/>
      <c r="D301" s="15" t="n"/>
      <c r="E301" s="15" t="n"/>
      <c r="F301" s="16" t="n"/>
      <c r="G301" s="17" t="n"/>
      <c r="H301" s="18" t="n"/>
      <c r="I301" s="15" t="n"/>
      <c r="J301" s="19">
        <f>IF(OR($G301="",$H301=""),"",IF($G301=0,"",$H301/$G301))</f>
        <v/>
      </c>
      <c r="K301" s="16">
        <f>IF(OR($B301="",$F301="",$E301="Arla 32"),"",IFERROR(1/(1/SUMPRODUCT(MAX(($B$5:$B$1004=$B301)*($F$5:$F$1004&lt;$F301)*($E$5:$E$1004&lt;&gt;"Arla 32")*$F$5:$F$1004))),""))</f>
        <v/>
      </c>
      <c r="L301" s="16">
        <f>IF($K301="","",$F301-$K301)</f>
        <v/>
      </c>
      <c r="M301" s="17">
        <f>IF(OR($L301="",$G301="",$I301="Não"),"",IF($G301=0,"",$L301/$G301))</f>
        <v/>
      </c>
      <c r="N301" s="18">
        <f>IF(OR($L301="",$H301=""),"",IF($L301&lt;=0,"",$H301/$L301))</f>
        <v/>
      </c>
      <c r="O301" s="15">
        <f>IF($L301="","",IF($L301&gt;Listas!$H$3,"Km rodado alto: confira o km digitado",IF(AND($M301&lt;&gt;"",Listas!$H$2&lt;&gt;""),IF($M301&lt;Listas!$H$2,"Média abaixo do esperado: confira",""),"")))</f>
        <v/>
      </c>
      <c r="P301" s="15" t="n"/>
    </row>
    <row r="302">
      <c r="A302" s="14" t="n"/>
      <c r="B302" s="15" t="n"/>
      <c r="C302" s="15" t="n"/>
      <c r="D302" s="15" t="n"/>
      <c r="E302" s="15" t="n"/>
      <c r="F302" s="16" t="n"/>
      <c r="G302" s="17" t="n"/>
      <c r="H302" s="18" t="n"/>
      <c r="I302" s="15" t="n"/>
      <c r="J302" s="19">
        <f>IF(OR($G302="",$H302=""),"",IF($G302=0,"",$H302/$G302))</f>
        <v/>
      </c>
      <c r="K302" s="16">
        <f>IF(OR($B302="",$F302="",$E302="Arla 32"),"",IFERROR(1/(1/SUMPRODUCT(MAX(($B$5:$B$1004=$B302)*($F$5:$F$1004&lt;$F302)*($E$5:$E$1004&lt;&gt;"Arla 32")*$F$5:$F$1004))),""))</f>
        <v/>
      </c>
      <c r="L302" s="16">
        <f>IF($K302="","",$F302-$K302)</f>
        <v/>
      </c>
      <c r="M302" s="17">
        <f>IF(OR($L302="",$G302="",$I302="Não"),"",IF($G302=0,"",$L302/$G302))</f>
        <v/>
      </c>
      <c r="N302" s="18">
        <f>IF(OR($L302="",$H302=""),"",IF($L302&lt;=0,"",$H302/$L302))</f>
        <v/>
      </c>
      <c r="O302" s="15">
        <f>IF($L302="","",IF($L302&gt;Listas!$H$3,"Km rodado alto: confira o km digitado",IF(AND($M302&lt;&gt;"",Listas!$H$2&lt;&gt;""),IF($M302&lt;Listas!$H$2,"Média abaixo do esperado: confira",""),"")))</f>
        <v/>
      </c>
      <c r="P302" s="15" t="n"/>
    </row>
    <row r="303">
      <c r="A303" s="14" t="n"/>
      <c r="B303" s="15" t="n"/>
      <c r="C303" s="15" t="n"/>
      <c r="D303" s="15" t="n"/>
      <c r="E303" s="15" t="n"/>
      <c r="F303" s="16" t="n"/>
      <c r="G303" s="17" t="n"/>
      <c r="H303" s="18" t="n"/>
      <c r="I303" s="15" t="n"/>
      <c r="J303" s="19">
        <f>IF(OR($G303="",$H303=""),"",IF($G303=0,"",$H303/$G303))</f>
        <v/>
      </c>
      <c r="K303" s="16">
        <f>IF(OR($B303="",$F303="",$E303="Arla 32"),"",IFERROR(1/(1/SUMPRODUCT(MAX(($B$5:$B$1004=$B303)*($F$5:$F$1004&lt;$F303)*($E$5:$E$1004&lt;&gt;"Arla 32")*$F$5:$F$1004))),""))</f>
        <v/>
      </c>
      <c r="L303" s="16">
        <f>IF($K303="","",$F303-$K303)</f>
        <v/>
      </c>
      <c r="M303" s="17">
        <f>IF(OR($L303="",$G303="",$I303="Não"),"",IF($G303=0,"",$L303/$G303))</f>
        <v/>
      </c>
      <c r="N303" s="18">
        <f>IF(OR($L303="",$H303=""),"",IF($L303&lt;=0,"",$H303/$L303))</f>
        <v/>
      </c>
      <c r="O303" s="15">
        <f>IF($L303="","",IF($L303&gt;Listas!$H$3,"Km rodado alto: confira o km digitado",IF(AND($M303&lt;&gt;"",Listas!$H$2&lt;&gt;""),IF($M303&lt;Listas!$H$2,"Média abaixo do esperado: confira",""),"")))</f>
        <v/>
      </c>
      <c r="P303" s="15" t="n"/>
    </row>
    <row r="304">
      <c r="A304" s="14" t="n"/>
      <c r="B304" s="15" t="n"/>
      <c r="C304" s="15" t="n"/>
      <c r="D304" s="15" t="n"/>
      <c r="E304" s="15" t="n"/>
      <c r="F304" s="16" t="n"/>
      <c r="G304" s="17" t="n"/>
      <c r="H304" s="18" t="n"/>
      <c r="I304" s="15" t="n"/>
      <c r="J304" s="19">
        <f>IF(OR($G304="",$H304=""),"",IF($G304=0,"",$H304/$G304))</f>
        <v/>
      </c>
      <c r="K304" s="16">
        <f>IF(OR($B304="",$F304="",$E304="Arla 32"),"",IFERROR(1/(1/SUMPRODUCT(MAX(($B$5:$B$1004=$B304)*($F$5:$F$1004&lt;$F304)*($E$5:$E$1004&lt;&gt;"Arla 32")*$F$5:$F$1004))),""))</f>
        <v/>
      </c>
      <c r="L304" s="16">
        <f>IF($K304="","",$F304-$K304)</f>
        <v/>
      </c>
      <c r="M304" s="17">
        <f>IF(OR($L304="",$G304="",$I304="Não"),"",IF($G304=0,"",$L304/$G304))</f>
        <v/>
      </c>
      <c r="N304" s="18">
        <f>IF(OR($L304="",$H304=""),"",IF($L304&lt;=0,"",$H304/$L304))</f>
        <v/>
      </c>
      <c r="O304" s="15">
        <f>IF($L304="","",IF($L304&gt;Listas!$H$3,"Km rodado alto: confira o km digitado",IF(AND($M304&lt;&gt;"",Listas!$H$2&lt;&gt;""),IF($M304&lt;Listas!$H$2,"Média abaixo do esperado: confira",""),"")))</f>
        <v/>
      </c>
      <c r="P304" s="15" t="n"/>
    </row>
    <row r="305">
      <c r="A305" s="14" t="n"/>
      <c r="B305" s="15" t="n"/>
      <c r="C305" s="15" t="n"/>
      <c r="D305" s="15" t="n"/>
      <c r="E305" s="15" t="n"/>
      <c r="F305" s="16" t="n"/>
      <c r="G305" s="17" t="n"/>
      <c r="H305" s="18" t="n"/>
      <c r="I305" s="15" t="n"/>
      <c r="J305" s="19">
        <f>IF(OR($G305="",$H305=""),"",IF($G305=0,"",$H305/$G305))</f>
        <v/>
      </c>
      <c r="K305" s="16">
        <f>IF(OR($B305="",$F305="",$E305="Arla 32"),"",IFERROR(1/(1/SUMPRODUCT(MAX(($B$5:$B$1004=$B305)*($F$5:$F$1004&lt;$F305)*($E$5:$E$1004&lt;&gt;"Arla 32")*$F$5:$F$1004))),""))</f>
        <v/>
      </c>
      <c r="L305" s="16">
        <f>IF($K305="","",$F305-$K305)</f>
        <v/>
      </c>
      <c r="M305" s="17">
        <f>IF(OR($L305="",$G305="",$I305="Não"),"",IF($G305=0,"",$L305/$G305))</f>
        <v/>
      </c>
      <c r="N305" s="18">
        <f>IF(OR($L305="",$H305=""),"",IF($L305&lt;=0,"",$H305/$L305))</f>
        <v/>
      </c>
      <c r="O305" s="15">
        <f>IF($L305="","",IF($L305&gt;Listas!$H$3,"Km rodado alto: confira o km digitado",IF(AND($M305&lt;&gt;"",Listas!$H$2&lt;&gt;""),IF($M305&lt;Listas!$H$2,"Média abaixo do esperado: confira",""),"")))</f>
        <v/>
      </c>
      <c r="P305" s="15" t="n"/>
    </row>
    <row r="306">
      <c r="A306" s="14" t="n"/>
      <c r="B306" s="15" t="n"/>
      <c r="C306" s="15" t="n"/>
      <c r="D306" s="15" t="n"/>
      <c r="E306" s="15" t="n"/>
      <c r="F306" s="16" t="n"/>
      <c r="G306" s="17" t="n"/>
      <c r="H306" s="18" t="n"/>
      <c r="I306" s="15" t="n"/>
      <c r="J306" s="19">
        <f>IF(OR($G306="",$H306=""),"",IF($G306=0,"",$H306/$G306))</f>
        <v/>
      </c>
      <c r="K306" s="16">
        <f>IF(OR($B306="",$F306="",$E306="Arla 32"),"",IFERROR(1/(1/SUMPRODUCT(MAX(($B$5:$B$1004=$B306)*($F$5:$F$1004&lt;$F306)*($E$5:$E$1004&lt;&gt;"Arla 32")*$F$5:$F$1004))),""))</f>
        <v/>
      </c>
      <c r="L306" s="16">
        <f>IF($K306="","",$F306-$K306)</f>
        <v/>
      </c>
      <c r="M306" s="17">
        <f>IF(OR($L306="",$G306="",$I306="Não"),"",IF($G306=0,"",$L306/$G306))</f>
        <v/>
      </c>
      <c r="N306" s="18">
        <f>IF(OR($L306="",$H306=""),"",IF($L306&lt;=0,"",$H306/$L306))</f>
        <v/>
      </c>
      <c r="O306" s="15">
        <f>IF($L306="","",IF($L306&gt;Listas!$H$3,"Km rodado alto: confira o km digitado",IF(AND($M306&lt;&gt;"",Listas!$H$2&lt;&gt;""),IF($M306&lt;Listas!$H$2,"Média abaixo do esperado: confira",""),"")))</f>
        <v/>
      </c>
      <c r="P306" s="15" t="n"/>
    </row>
    <row r="307">
      <c r="A307" s="14" t="n"/>
      <c r="B307" s="15" t="n"/>
      <c r="C307" s="15" t="n"/>
      <c r="D307" s="15" t="n"/>
      <c r="E307" s="15" t="n"/>
      <c r="F307" s="16" t="n"/>
      <c r="G307" s="17" t="n"/>
      <c r="H307" s="18" t="n"/>
      <c r="I307" s="15" t="n"/>
      <c r="J307" s="19">
        <f>IF(OR($G307="",$H307=""),"",IF($G307=0,"",$H307/$G307))</f>
        <v/>
      </c>
      <c r="K307" s="16">
        <f>IF(OR($B307="",$F307="",$E307="Arla 32"),"",IFERROR(1/(1/SUMPRODUCT(MAX(($B$5:$B$1004=$B307)*($F$5:$F$1004&lt;$F307)*($E$5:$E$1004&lt;&gt;"Arla 32")*$F$5:$F$1004))),""))</f>
        <v/>
      </c>
      <c r="L307" s="16">
        <f>IF($K307="","",$F307-$K307)</f>
        <v/>
      </c>
      <c r="M307" s="17">
        <f>IF(OR($L307="",$G307="",$I307="Não"),"",IF($G307=0,"",$L307/$G307))</f>
        <v/>
      </c>
      <c r="N307" s="18">
        <f>IF(OR($L307="",$H307=""),"",IF($L307&lt;=0,"",$H307/$L307))</f>
        <v/>
      </c>
      <c r="O307" s="15">
        <f>IF($L307="","",IF($L307&gt;Listas!$H$3,"Km rodado alto: confira o km digitado",IF(AND($M307&lt;&gt;"",Listas!$H$2&lt;&gt;""),IF($M307&lt;Listas!$H$2,"Média abaixo do esperado: confira",""),"")))</f>
        <v/>
      </c>
      <c r="P307" s="15" t="n"/>
    </row>
    <row r="308">
      <c r="A308" s="14" t="n"/>
      <c r="B308" s="15" t="n"/>
      <c r="C308" s="15" t="n"/>
      <c r="D308" s="15" t="n"/>
      <c r="E308" s="15" t="n"/>
      <c r="F308" s="16" t="n"/>
      <c r="G308" s="17" t="n"/>
      <c r="H308" s="18" t="n"/>
      <c r="I308" s="15" t="n"/>
      <c r="J308" s="19">
        <f>IF(OR($G308="",$H308=""),"",IF($G308=0,"",$H308/$G308))</f>
        <v/>
      </c>
      <c r="K308" s="16">
        <f>IF(OR($B308="",$F308="",$E308="Arla 32"),"",IFERROR(1/(1/SUMPRODUCT(MAX(($B$5:$B$1004=$B308)*($F$5:$F$1004&lt;$F308)*($E$5:$E$1004&lt;&gt;"Arla 32")*$F$5:$F$1004))),""))</f>
        <v/>
      </c>
      <c r="L308" s="16">
        <f>IF($K308="","",$F308-$K308)</f>
        <v/>
      </c>
      <c r="M308" s="17">
        <f>IF(OR($L308="",$G308="",$I308="Não"),"",IF($G308=0,"",$L308/$G308))</f>
        <v/>
      </c>
      <c r="N308" s="18">
        <f>IF(OR($L308="",$H308=""),"",IF($L308&lt;=0,"",$H308/$L308))</f>
        <v/>
      </c>
      <c r="O308" s="15">
        <f>IF($L308="","",IF($L308&gt;Listas!$H$3,"Km rodado alto: confira o km digitado",IF(AND($M308&lt;&gt;"",Listas!$H$2&lt;&gt;""),IF($M308&lt;Listas!$H$2,"Média abaixo do esperado: confira",""),"")))</f>
        <v/>
      </c>
      <c r="P308" s="15" t="n"/>
    </row>
    <row r="309">
      <c r="A309" s="14" t="n"/>
      <c r="B309" s="15" t="n"/>
      <c r="C309" s="15" t="n"/>
      <c r="D309" s="15" t="n"/>
      <c r="E309" s="15" t="n"/>
      <c r="F309" s="16" t="n"/>
      <c r="G309" s="17" t="n"/>
      <c r="H309" s="18" t="n"/>
      <c r="I309" s="15" t="n"/>
      <c r="J309" s="19">
        <f>IF(OR($G309="",$H309=""),"",IF($G309=0,"",$H309/$G309))</f>
        <v/>
      </c>
      <c r="K309" s="16">
        <f>IF(OR($B309="",$F309="",$E309="Arla 32"),"",IFERROR(1/(1/SUMPRODUCT(MAX(($B$5:$B$1004=$B309)*($F$5:$F$1004&lt;$F309)*($E$5:$E$1004&lt;&gt;"Arla 32")*$F$5:$F$1004))),""))</f>
        <v/>
      </c>
      <c r="L309" s="16">
        <f>IF($K309="","",$F309-$K309)</f>
        <v/>
      </c>
      <c r="M309" s="17">
        <f>IF(OR($L309="",$G309="",$I309="Não"),"",IF($G309=0,"",$L309/$G309))</f>
        <v/>
      </c>
      <c r="N309" s="18">
        <f>IF(OR($L309="",$H309=""),"",IF($L309&lt;=0,"",$H309/$L309))</f>
        <v/>
      </c>
      <c r="O309" s="15">
        <f>IF($L309="","",IF($L309&gt;Listas!$H$3,"Km rodado alto: confira o km digitado",IF(AND($M309&lt;&gt;"",Listas!$H$2&lt;&gt;""),IF($M309&lt;Listas!$H$2,"Média abaixo do esperado: confira",""),"")))</f>
        <v/>
      </c>
      <c r="P309" s="15" t="n"/>
    </row>
    <row r="310">
      <c r="A310" s="14" t="n"/>
      <c r="B310" s="15" t="n"/>
      <c r="C310" s="15" t="n"/>
      <c r="D310" s="15" t="n"/>
      <c r="E310" s="15" t="n"/>
      <c r="F310" s="16" t="n"/>
      <c r="G310" s="17" t="n"/>
      <c r="H310" s="18" t="n"/>
      <c r="I310" s="15" t="n"/>
      <c r="J310" s="19">
        <f>IF(OR($G310="",$H310=""),"",IF($G310=0,"",$H310/$G310))</f>
        <v/>
      </c>
      <c r="K310" s="16">
        <f>IF(OR($B310="",$F310="",$E310="Arla 32"),"",IFERROR(1/(1/SUMPRODUCT(MAX(($B$5:$B$1004=$B310)*($F$5:$F$1004&lt;$F310)*($E$5:$E$1004&lt;&gt;"Arla 32")*$F$5:$F$1004))),""))</f>
        <v/>
      </c>
      <c r="L310" s="16">
        <f>IF($K310="","",$F310-$K310)</f>
        <v/>
      </c>
      <c r="M310" s="17">
        <f>IF(OR($L310="",$G310="",$I310="Não"),"",IF($G310=0,"",$L310/$G310))</f>
        <v/>
      </c>
      <c r="N310" s="18">
        <f>IF(OR($L310="",$H310=""),"",IF($L310&lt;=0,"",$H310/$L310))</f>
        <v/>
      </c>
      <c r="O310" s="15">
        <f>IF($L310="","",IF($L310&gt;Listas!$H$3,"Km rodado alto: confira o km digitado",IF(AND($M310&lt;&gt;"",Listas!$H$2&lt;&gt;""),IF($M310&lt;Listas!$H$2,"Média abaixo do esperado: confira",""),"")))</f>
        <v/>
      </c>
      <c r="P310" s="15" t="n"/>
    </row>
    <row r="311">
      <c r="A311" s="14" t="n"/>
      <c r="B311" s="15" t="n"/>
      <c r="C311" s="15" t="n"/>
      <c r="D311" s="15" t="n"/>
      <c r="E311" s="15" t="n"/>
      <c r="F311" s="16" t="n"/>
      <c r="G311" s="17" t="n"/>
      <c r="H311" s="18" t="n"/>
      <c r="I311" s="15" t="n"/>
      <c r="J311" s="19">
        <f>IF(OR($G311="",$H311=""),"",IF($G311=0,"",$H311/$G311))</f>
        <v/>
      </c>
      <c r="K311" s="16">
        <f>IF(OR($B311="",$F311="",$E311="Arla 32"),"",IFERROR(1/(1/SUMPRODUCT(MAX(($B$5:$B$1004=$B311)*($F$5:$F$1004&lt;$F311)*($E$5:$E$1004&lt;&gt;"Arla 32")*$F$5:$F$1004))),""))</f>
        <v/>
      </c>
      <c r="L311" s="16">
        <f>IF($K311="","",$F311-$K311)</f>
        <v/>
      </c>
      <c r="M311" s="17">
        <f>IF(OR($L311="",$G311="",$I311="Não"),"",IF($G311=0,"",$L311/$G311))</f>
        <v/>
      </c>
      <c r="N311" s="18">
        <f>IF(OR($L311="",$H311=""),"",IF($L311&lt;=0,"",$H311/$L311))</f>
        <v/>
      </c>
      <c r="O311" s="15">
        <f>IF($L311="","",IF($L311&gt;Listas!$H$3,"Km rodado alto: confira o km digitado",IF(AND($M311&lt;&gt;"",Listas!$H$2&lt;&gt;""),IF($M311&lt;Listas!$H$2,"Média abaixo do esperado: confira",""),"")))</f>
        <v/>
      </c>
      <c r="P311" s="15" t="n"/>
    </row>
    <row r="312">
      <c r="A312" s="14" t="n"/>
      <c r="B312" s="15" t="n"/>
      <c r="C312" s="15" t="n"/>
      <c r="D312" s="15" t="n"/>
      <c r="E312" s="15" t="n"/>
      <c r="F312" s="16" t="n"/>
      <c r="G312" s="17" t="n"/>
      <c r="H312" s="18" t="n"/>
      <c r="I312" s="15" t="n"/>
      <c r="J312" s="19">
        <f>IF(OR($G312="",$H312=""),"",IF($G312=0,"",$H312/$G312))</f>
        <v/>
      </c>
      <c r="K312" s="16">
        <f>IF(OR($B312="",$F312="",$E312="Arla 32"),"",IFERROR(1/(1/SUMPRODUCT(MAX(($B$5:$B$1004=$B312)*($F$5:$F$1004&lt;$F312)*($E$5:$E$1004&lt;&gt;"Arla 32")*$F$5:$F$1004))),""))</f>
        <v/>
      </c>
      <c r="L312" s="16">
        <f>IF($K312="","",$F312-$K312)</f>
        <v/>
      </c>
      <c r="M312" s="17">
        <f>IF(OR($L312="",$G312="",$I312="Não"),"",IF($G312=0,"",$L312/$G312))</f>
        <v/>
      </c>
      <c r="N312" s="18">
        <f>IF(OR($L312="",$H312=""),"",IF($L312&lt;=0,"",$H312/$L312))</f>
        <v/>
      </c>
      <c r="O312" s="15">
        <f>IF($L312="","",IF($L312&gt;Listas!$H$3,"Km rodado alto: confira o km digitado",IF(AND($M312&lt;&gt;"",Listas!$H$2&lt;&gt;""),IF($M312&lt;Listas!$H$2,"Média abaixo do esperado: confira",""),"")))</f>
        <v/>
      </c>
      <c r="P312" s="15" t="n"/>
    </row>
    <row r="313">
      <c r="A313" s="14" t="n"/>
      <c r="B313" s="15" t="n"/>
      <c r="C313" s="15" t="n"/>
      <c r="D313" s="15" t="n"/>
      <c r="E313" s="15" t="n"/>
      <c r="F313" s="16" t="n"/>
      <c r="G313" s="17" t="n"/>
      <c r="H313" s="18" t="n"/>
      <c r="I313" s="15" t="n"/>
      <c r="J313" s="19">
        <f>IF(OR($G313="",$H313=""),"",IF($G313=0,"",$H313/$G313))</f>
        <v/>
      </c>
      <c r="K313" s="16">
        <f>IF(OR($B313="",$F313="",$E313="Arla 32"),"",IFERROR(1/(1/SUMPRODUCT(MAX(($B$5:$B$1004=$B313)*($F$5:$F$1004&lt;$F313)*($E$5:$E$1004&lt;&gt;"Arla 32")*$F$5:$F$1004))),""))</f>
        <v/>
      </c>
      <c r="L313" s="16">
        <f>IF($K313="","",$F313-$K313)</f>
        <v/>
      </c>
      <c r="M313" s="17">
        <f>IF(OR($L313="",$G313="",$I313="Não"),"",IF($G313=0,"",$L313/$G313))</f>
        <v/>
      </c>
      <c r="N313" s="18">
        <f>IF(OR($L313="",$H313=""),"",IF($L313&lt;=0,"",$H313/$L313))</f>
        <v/>
      </c>
      <c r="O313" s="15">
        <f>IF($L313="","",IF($L313&gt;Listas!$H$3,"Km rodado alto: confira o km digitado",IF(AND($M313&lt;&gt;"",Listas!$H$2&lt;&gt;""),IF($M313&lt;Listas!$H$2,"Média abaixo do esperado: confira",""),"")))</f>
        <v/>
      </c>
      <c r="P313" s="15" t="n"/>
    </row>
    <row r="314">
      <c r="A314" s="14" t="n"/>
      <c r="B314" s="15" t="n"/>
      <c r="C314" s="15" t="n"/>
      <c r="D314" s="15" t="n"/>
      <c r="E314" s="15" t="n"/>
      <c r="F314" s="16" t="n"/>
      <c r="G314" s="17" t="n"/>
      <c r="H314" s="18" t="n"/>
      <c r="I314" s="15" t="n"/>
      <c r="J314" s="19">
        <f>IF(OR($G314="",$H314=""),"",IF($G314=0,"",$H314/$G314))</f>
        <v/>
      </c>
      <c r="K314" s="16">
        <f>IF(OR($B314="",$F314="",$E314="Arla 32"),"",IFERROR(1/(1/SUMPRODUCT(MAX(($B$5:$B$1004=$B314)*($F$5:$F$1004&lt;$F314)*($E$5:$E$1004&lt;&gt;"Arla 32")*$F$5:$F$1004))),""))</f>
        <v/>
      </c>
      <c r="L314" s="16">
        <f>IF($K314="","",$F314-$K314)</f>
        <v/>
      </c>
      <c r="M314" s="17">
        <f>IF(OR($L314="",$G314="",$I314="Não"),"",IF($G314=0,"",$L314/$G314))</f>
        <v/>
      </c>
      <c r="N314" s="18">
        <f>IF(OR($L314="",$H314=""),"",IF($L314&lt;=0,"",$H314/$L314))</f>
        <v/>
      </c>
      <c r="O314" s="15">
        <f>IF($L314="","",IF($L314&gt;Listas!$H$3,"Km rodado alto: confira o km digitado",IF(AND($M314&lt;&gt;"",Listas!$H$2&lt;&gt;""),IF($M314&lt;Listas!$H$2,"Média abaixo do esperado: confira",""),"")))</f>
        <v/>
      </c>
      <c r="P314" s="15" t="n"/>
    </row>
    <row r="315">
      <c r="A315" s="14" t="n"/>
      <c r="B315" s="15" t="n"/>
      <c r="C315" s="15" t="n"/>
      <c r="D315" s="15" t="n"/>
      <c r="E315" s="15" t="n"/>
      <c r="F315" s="16" t="n"/>
      <c r="G315" s="17" t="n"/>
      <c r="H315" s="18" t="n"/>
      <c r="I315" s="15" t="n"/>
      <c r="J315" s="19">
        <f>IF(OR($G315="",$H315=""),"",IF($G315=0,"",$H315/$G315))</f>
        <v/>
      </c>
      <c r="K315" s="16">
        <f>IF(OR($B315="",$F315="",$E315="Arla 32"),"",IFERROR(1/(1/SUMPRODUCT(MAX(($B$5:$B$1004=$B315)*($F$5:$F$1004&lt;$F315)*($E$5:$E$1004&lt;&gt;"Arla 32")*$F$5:$F$1004))),""))</f>
        <v/>
      </c>
      <c r="L315" s="16">
        <f>IF($K315="","",$F315-$K315)</f>
        <v/>
      </c>
      <c r="M315" s="17">
        <f>IF(OR($L315="",$G315="",$I315="Não"),"",IF($G315=0,"",$L315/$G315))</f>
        <v/>
      </c>
      <c r="N315" s="18">
        <f>IF(OR($L315="",$H315=""),"",IF($L315&lt;=0,"",$H315/$L315))</f>
        <v/>
      </c>
      <c r="O315" s="15">
        <f>IF($L315="","",IF($L315&gt;Listas!$H$3,"Km rodado alto: confira o km digitado",IF(AND($M315&lt;&gt;"",Listas!$H$2&lt;&gt;""),IF($M315&lt;Listas!$H$2,"Média abaixo do esperado: confira",""),"")))</f>
        <v/>
      </c>
      <c r="P315" s="15" t="n"/>
    </row>
    <row r="316">
      <c r="A316" s="14" t="n"/>
      <c r="B316" s="15" t="n"/>
      <c r="C316" s="15" t="n"/>
      <c r="D316" s="15" t="n"/>
      <c r="E316" s="15" t="n"/>
      <c r="F316" s="16" t="n"/>
      <c r="G316" s="17" t="n"/>
      <c r="H316" s="18" t="n"/>
      <c r="I316" s="15" t="n"/>
      <c r="J316" s="19">
        <f>IF(OR($G316="",$H316=""),"",IF($G316=0,"",$H316/$G316))</f>
        <v/>
      </c>
      <c r="K316" s="16">
        <f>IF(OR($B316="",$F316="",$E316="Arla 32"),"",IFERROR(1/(1/SUMPRODUCT(MAX(($B$5:$B$1004=$B316)*($F$5:$F$1004&lt;$F316)*($E$5:$E$1004&lt;&gt;"Arla 32")*$F$5:$F$1004))),""))</f>
        <v/>
      </c>
      <c r="L316" s="16">
        <f>IF($K316="","",$F316-$K316)</f>
        <v/>
      </c>
      <c r="M316" s="17">
        <f>IF(OR($L316="",$G316="",$I316="Não"),"",IF($G316=0,"",$L316/$G316))</f>
        <v/>
      </c>
      <c r="N316" s="18">
        <f>IF(OR($L316="",$H316=""),"",IF($L316&lt;=0,"",$H316/$L316))</f>
        <v/>
      </c>
      <c r="O316" s="15">
        <f>IF($L316="","",IF($L316&gt;Listas!$H$3,"Km rodado alto: confira o km digitado",IF(AND($M316&lt;&gt;"",Listas!$H$2&lt;&gt;""),IF($M316&lt;Listas!$H$2,"Média abaixo do esperado: confira",""),"")))</f>
        <v/>
      </c>
      <c r="P316" s="15" t="n"/>
    </row>
    <row r="317">
      <c r="A317" s="14" t="n"/>
      <c r="B317" s="15" t="n"/>
      <c r="C317" s="15" t="n"/>
      <c r="D317" s="15" t="n"/>
      <c r="E317" s="15" t="n"/>
      <c r="F317" s="16" t="n"/>
      <c r="G317" s="17" t="n"/>
      <c r="H317" s="18" t="n"/>
      <c r="I317" s="15" t="n"/>
      <c r="J317" s="19">
        <f>IF(OR($G317="",$H317=""),"",IF($G317=0,"",$H317/$G317))</f>
        <v/>
      </c>
      <c r="K317" s="16">
        <f>IF(OR($B317="",$F317="",$E317="Arla 32"),"",IFERROR(1/(1/SUMPRODUCT(MAX(($B$5:$B$1004=$B317)*($F$5:$F$1004&lt;$F317)*($E$5:$E$1004&lt;&gt;"Arla 32")*$F$5:$F$1004))),""))</f>
        <v/>
      </c>
      <c r="L317" s="16">
        <f>IF($K317="","",$F317-$K317)</f>
        <v/>
      </c>
      <c r="M317" s="17">
        <f>IF(OR($L317="",$G317="",$I317="Não"),"",IF($G317=0,"",$L317/$G317))</f>
        <v/>
      </c>
      <c r="N317" s="18">
        <f>IF(OR($L317="",$H317=""),"",IF($L317&lt;=0,"",$H317/$L317))</f>
        <v/>
      </c>
      <c r="O317" s="15">
        <f>IF($L317="","",IF($L317&gt;Listas!$H$3,"Km rodado alto: confira o km digitado",IF(AND($M317&lt;&gt;"",Listas!$H$2&lt;&gt;""),IF($M317&lt;Listas!$H$2,"Média abaixo do esperado: confira",""),"")))</f>
        <v/>
      </c>
      <c r="P317" s="15" t="n"/>
    </row>
    <row r="318">
      <c r="A318" s="14" t="n"/>
      <c r="B318" s="15" t="n"/>
      <c r="C318" s="15" t="n"/>
      <c r="D318" s="15" t="n"/>
      <c r="E318" s="15" t="n"/>
      <c r="F318" s="16" t="n"/>
      <c r="G318" s="17" t="n"/>
      <c r="H318" s="18" t="n"/>
      <c r="I318" s="15" t="n"/>
      <c r="J318" s="19">
        <f>IF(OR($G318="",$H318=""),"",IF($G318=0,"",$H318/$G318))</f>
        <v/>
      </c>
      <c r="K318" s="16">
        <f>IF(OR($B318="",$F318="",$E318="Arla 32"),"",IFERROR(1/(1/SUMPRODUCT(MAX(($B$5:$B$1004=$B318)*($F$5:$F$1004&lt;$F318)*($E$5:$E$1004&lt;&gt;"Arla 32")*$F$5:$F$1004))),""))</f>
        <v/>
      </c>
      <c r="L318" s="16">
        <f>IF($K318="","",$F318-$K318)</f>
        <v/>
      </c>
      <c r="M318" s="17">
        <f>IF(OR($L318="",$G318="",$I318="Não"),"",IF($G318=0,"",$L318/$G318))</f>
        <v/>
      </c>
      <c r="N318" s="18">
        <f>IF(OR($L318="",$H318=""),"",IF($L318&lt;=0,"",$H318/$L318))</f>
        <v/>
      </c>
      <c r="O318" s="15">
        <f>IF($L318="","",IF($L318&gt;Listas!$H$3,"Km rodado alto: confira o km digitado",IF(AND($M318&lt;&gt;"",Listas!$H$2&lt;&gt;""),IF($M318&lt;Listas!$H$2,"Média abaixo do esperado: confira",""),"")))</f>
        <v/>
      </c>
      <c r="P318" s="15" t="n"/>
    </row>
    <row r="319">
      <c r="A319" s="14" t="n"/>
      <c r="B319" s="15" t="n"/>
      <c r="C319" s="15" t="n"/>
      <c r="D319" s="15" t="n"/>
      <c r="E319" s="15" t="n"/>
      <c r="F319" s="16" t="n"/>
      <c r="G319" s="17" t="n"/>
      <c r="H319" s="18" t="n"/>
      <c r="I319" s="15" t="n"/>
      <c r="J319" s="19">
        <f>IF(OR($G319="",$H319=""),"",IF($G319=0,"",$H319/$G319))</f>
        <v/>
      </c>
      <c r="K319" s="16">
        <f>IF(OR($B319="",$F319="",$E319="Arla 32"),"",IFERROR(1/(1/SUMPRODUCT(MAX(($B$5:$B$1004=$B319)*($F$5:$F$1004&lt;$F319)*($E$5:$E$1004&lt;&gt;"Arla 32")*$F$5:$F$1004))),""))</f>
        <v/>
      </c>
      <c r="L319" s="16">
        <f>IF($K319="","",$F319-$K319)</f>
        <v/>
      </c>
      <c r="M319" s="17">
        <f>IF(OR($L319="",$G319="",$I319="Não"),"",IF($G319=0,"",$L319/$G319))</f>
        <v/>
      </c>
      <c r="N319" s="18">
        <f>IF(OR($L319="",$H319=""),"",IF($L319&lt;=0,"",$H319/$L319))</f>
        <v/>
      </c>
      <c r="O319" s="15">
        <f>IF($L319="","",IF($L319&gt;Listas!$H$3,"Km rodado alto: confira o km digitado",IF(AND($M319&lt;&gt;"",Listas!$H$2&lt;&gt;""),IF($M319&lt;Listas!$H$2,"Média abaixo do esperado: confira",""),"")))</f>
        <v/>
      </c>
      <c r="P319" s="15" t="n"/>
    </row>
    <row r="320">
      <c r="A320" s="14" t="n"/>
      <c r="B320" s="15" t="n"/>
      <c r="C320" s="15" t="n"/>
      <c r="D320" s="15" t="n"/>
      <c r="E320" s="15" t="n"/>
      <c r="F320" s="16" t="n"/>
      <c r="G320" s="17" t="n"/>
      <c r="H320" s="18" t="n"/>
      <c r="I320" s="15" t="n"/>
      <c r="J320" s="19">
        <f>IF(OR($G320="",$H320=""),"",IF($G320=0,"",$H320/$G320))</f>
        <v/>
      </c>
      <c r="K320" s="16">
        <f>IF(OR($B320="",$F320="",$E320="Arla 32"),"",IFERROR(1/(1/SUMPRODUCT(MAX(($B$5:$B$1004=$B320)*($F$5:$F$1004&lt;$F320)*($E$5:$E$1004&lt;&gt;"Arla 32")*$F$5:$F$1004))),""))</f>
        <v/>
      </c>
      <c r="L320" s="16">
        <f>IF($K320="","",$F320-$K320)</f>
        <v/>
      </c>
      <c r="M320" s="17">
        <f>IF(OR($L320="",$G320="",$I320="Não"),"",IF($G320=0,"",$L320/$G320))</f>
        <v/>
      </c>
      <c r="N320" s="18">
        <f>IF(OR($L320="",$H320=""),"",IF($L320&lt;=0,"",$H320/$L320))</f>
        <v/>
      </c>
      <c r="O320" s="15">
        <f>IF($L320="","",IF($L320&gt;Listas!$H$3,"Km rodado alto: confira o km digitado",IF(AND($M320&lt;&gt;"",Listas!$H$2&lt;&gt;""),IF($M320&lt;Listas!$H$2,"Média abaixo do esperado: confira",""),"")))</f>
        <v/>
      </c>
      <c r="P320" s="15" t="n"/>
    </row>
    <row r="321">
      <c r="A321" s="14" t="n"/>
      <c r="B321" s="15" t="n"/>
      <c r="C321" s="15" t="n"/>
      <c r="D321" s="15" t="n"/>
      <c r="E321" s="15" t="n"/>
      <c r="F321" s="16" t="n"/>
      <c r="G321" s="17" t="n"/>
      <c r="H321" s="18" t="n"/>
      <c r="I321" s="15" t="n"/>
      <c r="J321" s="19">
        <f>IF(OR($G321="",$H321=""),"",IF($G321=0,"",$H321/$G321))</f>
        <v/>
      </c>
      <c r="K321" s="16">
        <f>IF(OR($B321="",$F321="",$E321="Arla 32"),"",IFERROR(1/(1/SUMPRODUCT(MAX(($B$5:$B$1004=$B321)*($F$5:$F$1004&lt;$F321)*($E$5:$E$1004&lt;&gt;"Arla 32")*$F$5:$F$1004))),""))</f>
        <v/>
      </c>
      <c r="L321" s="16">
        <f>IF($K321="","",$F321-$K321)</f>
        <v/>
      </c>
      <c r="M321" s="17">
        <f>IF(OR($L321="",$G321="",$I321="Não"),"",IF($G321=0,"",$L321/$G321))</f>
        <v/>
      </c>
      <c r="N321" s="18">
        <f>IF(OR($L321="",$H321=""),"",IF($L321&lt;=0,"",$H321/$L321))</f>
        <v/>
      </c>
      <c r="O321" s="15">
        <f>IF($L321="","",IF($L321&gt;Listas!$H$3,"Km rodado alto: confira o km digitado",IF(AND($M321&lt;&gt;"",Listas!$H$2&lt;&gt;""),IF($M321&lt;Listas!$H$2,"Média abaixo do esperado: confira",""),"")))</f>
        <v/>
      </c>
      <c r="P321" s="15" t="n"/>
    </row>
    <row r="322">
      <c r="A322" s="14" t="n"/>
      <c r="B322" s="15" t="n"/>
      <c r="C322" s="15" t="n"/>
      <c r="D322" s="15" t="n"/>
      <c r="E322" s="15" t="n"/>
      <c r="F322" s="16" t="n"/>
      <c r="G322" s="17" t="n"/>
      <c r="H322" s="18" t="n"/>
      <c r="I322" s="15" t="n"/>
      <c r="J322" s="19">
        <f>IF(OR($G322="",$H322=""),"",IF($G322=0,"",$H322/$G322))</f>
        <v/>
      </c>
      <c r="K322" s="16">
        <f>IF(OR($B322="",$F322="",$E322="Arla 32"),"",IFERROR(1/(1/SUMPRODUCT(MAX(($B$5:$B$1004=$B322)*($F$5:$F$1004&lt;$F322)*($E$5:$E$1004&lt;&gt;"Arla 32")*$F$5:$F$1004))),""))</f>
        <v/>
      </c>
      <c r="L322" s="16">
        <f>IF($K322="","",$F322-$K322)</f>
        <v/>
      </c>
      <c r="M322" s="17">
        <f>IF(OR($L322="",$G322="",$I322="Não"),"",IF($G322=0,"",$L322/$G322))</f>
        <v/>
      </c>
      <c r="N322" s="18">
        <f>IF(OR($L322="",$H322=""),"",IF($L322&lt;=0,"",$H322/$L322))</f>
        <v/>
      </c>
      <c r="O322" s="15">
        <f>IF($L322="","",IF($L322&gt;Listas!$H$3,"Km rodado alto: confira o km digitado",IF(AND($M322&lt;&gt;"",Listas!$H$2&lt;&gt;""),IF($M322&lt;Listas!$H$2,"Média abaixo do esperado: confira",""),"")))</f>
        <v/>
      </c>
      <c r="P322" s="15" t="n"/>
    </row>
    <row r="323">
      <c r="A323" s="14" t="n"/>
      <c r="B323" s="15" t="n"/>
      <c r="C323" s="15" t="n"/>
      <c r="D323" s="15" t="n"/>
      <c r="E323" s="15" t="n"/>
      <c r="F323" s="16" t="n"/>
      <c r="G323" s="17" t="n"/>
      <c r="H323" s="18" t="n"/>
      <c r="I323" s="15" t="n"/>
      <c r="J323" s="19">
        <f>IF(OR($G323="",$H323=""),"",IF($G323=0,"",$H323/$G323))</f>
        <v/>
      </c>
      <c r="K323" s="16">
        <f>IF(OR($B323="",$F323="",$E323="Arla 32"),"",IFERROR(1/(1/SUMPRODUCT(MAX(($B$5:$B$1004=$B323)*($F$5:$F$1004&lt;$F323)*($E$5:$E$1004&lt;&gt;"Arla 32")*$F$5:$F$1004))),""))</f>
        <v/>
      </c>
      <c r="L323" s="16">
        <f>IF($K323="","",$F323-$K323)</f>
        <v/>
      </c>
      <c r="M323" s="17">
        <f>IF(OR($L323="",$G323="",$I323="Não"),"",IF($G323=0,"",$L323/$G323))</f>
        <v/>
      </c>
      <c r="N323" s="18">
        <f>IF(OR($L323="",$H323=""),"",IF($L323&lt;=0,"",$H323/$L323))</f>
        <v/>
      </c>
      <c r="O323" s="15">
        <f>IF($L323="","",IF($L323&gt;Listas!$H$3,"Km rodado alto: confira o km digitado",IF(AND($M323&lt;&gt;"",Listas!$H$2&lt;&gt;""),IF($M323&lt;Listas!$H$2,"Média abaixo do esperado: confira",""),"")))</f>
        <v/>
      </c>
      <c r="P323" s="15" t="n"/>
    </row>
    <row r="324">
      <c r="A324" s="14" t="n"/>
      <c r="B324" s="15" t="n"/>
      <c r="C324" s="15" t="n"/>
      <c r="D324" s="15" t="n"/>
      <c r="E324" s="15" t="n"/>
      <c r="F324" s="16" t="n"/>
      <c r="G324" s="17" t="n"/>
      <c r="H324" s="18" t="n"/>
      <c r="I324" s="15" t="n"/>
      <c r="J324" s="19">
        <f>IF(OR($G324="",$H324=""),"",IF($G324=0,"",$H324/$G324))</f>
        <v/>
      </c>
      <c r="K324" s="16">
        <f>IF(OR($B324="",$F324="",$E324="Arla 32"),"",IFERROR(1/(1/SUMPRODUCT(MAX(($B$5:$B$1004=$B324)*($F$5:$F$1004&lt;$F324)*($E$5:$E$1004&lt;&gt;"Arla 32")*$F$5:$F$1004))),""))</f>
        <v/>
      </c>
      <c r="L324" s="16">
        <f>IF($K324="","",$F324-$K324)</f>
        <v/>
      </c>
      <c r="M324" s="17">
        <f>IF(OR($L324="",$G324="",$I324="Não"),"",IF($G324=0,"",$L324/$G324))</f>
        <v/>
      </c>
      <c r="N324" s="18">
        <f>IF(OR($L324="",$H324=""),"",IF($L324&lt;=0,"",$H324/$L324))</f>
        <v/>
      </c>
      <c r="O324" s="15">
        <f>IF($L324="","",IF($L324&gt;Listas!$H$3,"Km rodado alto: confira o km digitado",IF(AND($M324&lt;&gt;"",Listas!$H$2&lt;&gt;""),IF($M324&lt;Listas!$H$2,"Média abaixo do esperado: confira",""),"")))</f>
        <v/>
      </c>
      <c r="P324" s="15" t="n"/>
    </row>
    <row r="325">
      <c r="A325" s="14" t="n"/>
      <c r="B325" s="15" t="n"/>
      <c r="C325" s="15" t="n"/>
      <c r="D325" s="15" t="n"/>
      <c r="E325" s="15" t="n"/>
      <c r="F325" s="16" t="n"/>
      <c r="G325" s="17" t="n"/>
      <c r="H325" s="18" t="n"/>
      <c r="I325" s="15" t="n"/>
      <c r="J325" s="19">
        <f>IF(OR($G325="",$H325=""),"",IF($G325=0,"",$H325/$G325))</f>
        <v/>
      </c>
      <c r="K325" s="16">
        <f>IF(OR($B325="",$F325="",$E325="Arla 32"),"",IFERROR(1/(1/SUMPRODUCT(MAX(($B$5:$B$1004=$B325)*($F$5:$F$1004&lt;$F325)*($E$5:$E$1004&lt;&gt;"Arla 32")*$F$5:$F$1004))),""))</f>
        <v/>
      </c>
      <c r="L325" s="16">
        <f>IF($K325="","",$F325-$K325)</f>
        <v/>
      </c>
      <c r="M325" s="17">
        <f>IF(OR($L325="",$G325="",$I325="Não"),"",IF($G325=0,"",$L325/$G325))</f>
        <v/>
      </c>
      <c r="N325" s="18">
        <f>IF(OR($L325="",$H325=""),"",IF($L325&lt;=0,"",$H325/$L325))</f>
        <v/>
      </c>
      <c r="O325" s="15">
        <f>IF($L325="","",IF($L325&gt;Listas!$H$3,"Km rodado alto: confira o km digitado",IF(AND($M325&lt;&gt;"",Listas!$H$2&lt;&gt;""),IF($M325&lt;Listas!$H$2,"Média abaixo do esperado: confira",""),"")))</f>
        <v/>
      </c>
      <c r="P325" s="15" t="n"/>
    </row>
    <row r="326">
      <c r="A326" s="14" t="n"/>
      <c r="B326" s="15" t="n"/>
      <c r="C326" s="15" t="n"/>
      <c r="D326" s="15" t="n"/>
      <c r="E326" s="15" t="n"/>
      <c r="F326" s="16" t="n"/>
      <c r="G326" s="17" t="n"/>
      <c r="H326" s="18" t="n"/>
      <c r="I326" s="15" t="n"/>
      <c r="J326" s="19">
        <f>IF(OR($G326="",$H326=""),"",IF($G326=0,"",$H326/$G326))</f>
        <v/>
      </c>
      <c r="K326" s="16">
        <f>IF(OR($B326="",$F326="",$E326="Arla 32"),"",IFERROR(1/(1/SUMPRODUCT(MAX(($B$5:$B$1004=$B326)*($F$5:$F$1004&lt;$F326)*($E$5:$E$1004&lt;&gt;"Arla 32")*$F$5:$F$1004))),""))</f>
        <v/>
      </c>
      <c r="L326" s="16">
        <f>IF($K326="","",$F326-$K326)</f>
        <v/>
      </c>
      <c r="M326" s="17">
        <f>IF(OR($L326="",$G326="",$I326="Não"),"",IF($G326=0,"",$L326/$G326))</f>
        <v/>
      </c>
      <c r="N326" s="18">
        <f>IF(OR($L326="",$H326=""),"",IF($L326&lt;=0,"",$H326/$L326))</f>
        <v/>
      </c>
      <c r="O326" s="15">
        <f>IF($L326="","",IF($L326&gt;Listas!$H$3,"Km rodado alto: confira o km digitado",IF(AND($M326&lt;&gt;"",Listas!$H$2&lt;&gt;""),IF($M326&lt;Listas!$H$2,"Média abaixo do esperado: confira",""),"")))</f>
        <v/>
      </c>
      <c r="P326" s="15" t="n"/>
    </row>
    <row r="327">
      <c r="A327" s="14" t="n"/>
      <c r="B327" s="15" t="n"/>
      <c r="C327" s="15" t="n"/>
      <c r="D327" s="15" t="n"/>
      <c r="E327" s="15" t="n"/>
      <c r="F327" s="16" t="n"/>
      <c r="G327" s="17" t="n"/>
      <c r="H327" s="18" t="n"/>
      <c r="I327" s="15" t="n"/>
      <c r="J327" s="19">
        <f>IF(OR($G327="",$H327=""),"",IF($G327=0,"",$H327/$G327))</f>
        <v/>
      </c>
      <c r="K327" s="16">
        <f>IF(OR($B327="",$F327="",$E327="Arla 32"),"",IFERROR(1/(1/SUMPRODUCT(MAX(($B$5:$B$1004=$B327)*($F$5:$F$1004&lt;$F327)*($E$5:$E$1004&lt;&gt;"Arla 32")*$F$5:$F$1004))),""))</f>
        <v/>
      </c>
      <c r="L327" s="16">
        <f>IF($K327="","",$F327-$K327)</f>
        <v/>
      </c>
      <c r="M327" s="17">
        <f>IF(OR($L327="",$G327="",$I327="Não"),"",IF($G327=0,"",$L327/$G327))</f>
        <v/>
      </c>
      <c r="N327" s="18">
        <f>IF(OR($L327="",$H327=""),"",IF($L327&lt;=0,"",$H327/$L327))</f>
        <v/>
      </c>
      <c r="O327" s="15">
        <f>IF($L327="","",IF($L327&gt;Listas!$H$3,"Km rodado alto: confira o km digitado",IF(AND($M327&lt;&gt;"",Listas!$H$2&lt;&gt;""),IF($M327&lt;Listas!$H$2,"Média abaixo do esperado: confira",""),"")))</f>
        <v/>
      </c>
      <c r="P327" s="15" t="n"/>
    </row>
    <row r="328">
      <c r="A328" s="14" t="n"/>
      <c r="B328" s="15" t="n"/>
      <c r="C328" s="15" t="n"/>
      <c r="D328" s="15" t="n"/>
      <c r="E328" s="15" t="n"/>
      <c r="F328" s="16" t="n"/>
      <c r="G328" s="17" t="n"/>
      <c r="H328" s="18" t="n"/>
      <c r="I328" s="15" t="n"/>
      <c r="J328" s="19">
        <f>IF(OR($G328="",$H328=""),"",IF($G328=0,"",$H328/$G328))</f>
        <v/>
      </c>
      <c r="K328" s="16">
        <f>IF(OR($B328="",$F328="",$E328="Arla 32"),"",IFERROR(1/(1/SUMPRODUCT(MAX(($B$5:$B$1004=$B328)*($F$5:$F$1004&lt;$F328)*($E$5:$E$1004&lt;&gt;"Arla 32")*$F$5:$F$1004))),""))</f>
        <v/>
      </c>
      <c r="L328" s="16">
        <f>IF($K328="","",$F328-$K328)</f>
        <v/>
      </c>
      <c r="M328" s="17">
        <f>IF(OR($L328="",$G328="",$I328="Não"),"",IF($G328=0,"",$L328/$G328))</f>
        <v/>
      </c>
      <c r="N328" s="18">
        <f>IF(OR($L328="",$H328=""),"",IF($L328&lt;=0,"",$H328/$L328))</f>
        <v/>
      </c>
      <c r="O328" s="15">
        <f>IF($L328="","",IF($L328&gt;Listas!$H$3,"Km rodado alto: confira o km digitado",IF(AND($M328&lt;&gt;"",Listas!$H$2&lt;&gt;""),IF($M328&lt;Listas!$H$2,"Média abaixo do esperado: confira",""),"")))</f>
        <v/>
      </c>
      <c r="P328" s="15" t="n"/>
    </row>
    <row r="329">
      <c r="A329" s="14" t="n"/>
      <c r="B329" s="15" t="n"/>
      <c r="C329" s="15" t="n"/>
      <c r="D329" s="15" t="n"/>
      <c r="E329" s="15" t="n"/>
      <c r="F329" s="16" t="n"/>
      <c r="G329" s="17" t="n"/>
      <c r="H329" s="18" t="n"/>
      <c r="I329" s="15" t="n"/>
      <c r="J329" s="19">
        <f>IF(OR($G329="",$H329=""),"",IF($G329=0,"",$H329/$G329))</f>
        <v/>
      </c>
      <c r="K329" s="16">
        <f>IF(OR($B329="",$F329="",$E329="Arla 32"),"",IFERROR(1/(1/SUMPRODUCT(MAX(($B$5:$B$1004=$B329)*($F$5:$F$1004&lt;$F329)*($E$5:$E$1004&lt;&gt;"Arla 32")*$F$5:$F$1004))),""))</f>
        <v/>
      </c>
      <c r="L329" s="16">
        <f>IF($K329="","",$F329-$K329)</f>
        <v/>
      </c>
      <c r="M329" s="17">
        <f>IF(OR($L329="",$G329="",$I329="Não"),"",IF($G329=0,"",$L329/$G329))</f>
        <v/>
      </c>
      <c r="N329" s="18">
        <f>IF(OR($L329="",$H329=""),"",IF($L329&lt;=0,"",$H329/$L329))</f>
        <v/>
      </c>
      <c r="O329" s="15">
        <f>IF($L329="","",IF($L329&gt;Listas!$H$3,"Km rodado alto: confira o km digitado",IF(AND($M329&lt;&gt;"",Listas!$H$2&lt;&gt;""),IF($M329&lt;Listas!$H$2,"Média abaixo do esperado: confira",""),"")))</f>
        <v/>
      </c>
      <c r="P329" s="15" t="n"/>
    </row>
    <row r="330">
      <c r="A330" s="14" t="n"/>
      <c r="B330" s="15" t="n"/>
      <c r="C330" s="15" t="n"/>
      <c r="D330" s="15" t="n"/>
      <c r="E330" s="15" t="n"/>
      <c r="F330" s="16" t="n"/>
      <c r="G330" s="17" t="n"/>
      <c r="H330" s="18" t="n"/>
      <c r="I330" s="15" t="n"/>
      <c r="J330" s="19">
        <f>IF(OR($G330="",$H330=""),"",IF($G330=0,"",$H330/$G330))</f>
        <v/>
      </c>
      <c r="K330" s="16">
        <f>IF(OR($B330="",$F330="",$E330="Arla 32"),"",IFERROR(1/(1/SUMPRODUCT(MAX(($B$5:$B$1004=$B330)*($F$5:$F$1004&lt;$F330)*($E$5:$E$1004&lt;&gt;"Arla 32")*$F$5:$F$1004))),""))</f>
        <v/>
      </c>
      <c r="L330" s="16">
        <f>IF($K330="","",$F330-$K330)</f>
        <v/>
      </c>
      <c r="M330" s="17">
        <f>IF(OR($L330="",$G330="",$I330="Não"),"",IF($G330=0,"",$L330/$G330))</f>
        <v/>
      </c>
      <c r="N330" s="18">
        <f>IF(OR($L330="",$H330=""),"",IF($L330&lt;=0,"",$H330/$L330))</f>
        <v/>
      </c>
      <c r="O330" s="15">
        <f>IF($L330="","",IF($L330&gt;Listas!$H$3,"Km rodado alto: confira o km digitado",IF(AND($M330&lt;&gt;"",Listas!$H$2&lt;&gt;""),IF($M330&lt;Listas!$H$2,"Média abaixo do esperado: confira",""),"")))</f>
        <v/>
      </c>
      <c r="P330" s="15" t="n"/>
    </row>
    <row r="331">
      <c r="A331" s="14" t="n"/>
      <c r="B331" s="15" t="n"/>
      <c r="C331" s="15" t="n"/>
      <c r="D331" s="15" t="n"/>
      <c r="E331" s="15" t="n"/>
      <c r="F331" s="16" t="n"/>
      <c r="G331" s="17" t="n"/>
      <c r="H331" s="18" t="n"/>
      <c r="I331" s="15" t="n"/>
      <c r="J331" s="19">
        <f>IF(OR($G331="",$H331=""),"",IF($G331=0,"",$H331/$G331))</f>
        <v/>
      </c>
      <c r="K331" s="16">
        <f>IF(OR($B331="",$F331="",$E331="Arla 32"),"",IFERROR(1/(1/SUMPRODUCT(MAX(($B$5:$B$1004=$B331)*($F$5:$F$1004&lt;$F331)*($E$5:$E$1004&lt;&gt;"Arla 32")*$F$5:$F$1004))),""))</f>
        <v/>
      </c>
      <c r="L331" s="16">
        <f>IF($K331="","",$F331-$K331)</f>
        <v/>
      </c>
      <c r="M331" s="17">
        <f>IF(OR($L331="",$G331="",$I331="Não"),"",IF($G331=0,"",$L331/$G331))</f>
        <v/>
      </c>
      <c r="N331" s="18">
        <f>IF(OR($L331="",$H331=""),"",IF($L331&lt;=0,"",$H331/$L331))</f>
        <v/>
      </c>
      <c r="O331" s="15">
        <f>IF($L331="","",IF($L331&gt;Listas!$H$3,"Km rodado alto: confira o km digitado",IF(AND($M331&lt;&gt;"",Listas!$H$2&lt;&gt;""),IF($M331&lt;Listas!$H$2,"Média abaixo do esperado: confira",""),"")))</f>
        <v/>
      </c>
      <c r="P331" s="15" t="n"/>
    </row>
    <row r="332">
      <c r="A332" s="14" t="n"/>
      <c r="B332" s="15" t="n"/>
      <c r="C332" s="15" t="n"/>
      <c r="D332" s="15" t="n"/>
      <c r="E332" s="15" t="n"/>
      <c r="F332" s="16" t="n"/>
      <c r="G332" s="17" t="n"/>
      <c r="H332" s="18" t="n"/>
      <c r="I332" s="15" t="n"/>
      <c r="J332" s="19">
        <f>IF(OR($G332="",$H332=""),"",IF($G332=0,"",$H332/$G332))</f>
        <v/>
      </c>
      <c r="K332" s="16">
        <f>IF(OR($B332="",$F332="",$E332="Arla 32"),"",IFERROR(1/(1/SUMPRODUCT(MAX(($B$5:$B$1004=$B332)*($F$5:$F$1004&lt;$F332)*($E$5:$E$1004&lt;&gt;"Arla 32")*$F$5:$F$1004))),""))</f>
        <v/>
      </c>
      <c r="L332" s="16">
        <f>IF($K332="","",$F332-$K332)</f>
        <v/>
      </c>
      <c r="M332" s="17">
        <f>IF(OR($L332="",$G332="",$I332="Não"),"",IF($G332=0,"",$L332/$G332))</f>
        <v/>
      </c>
      <c r="N332" s="18">
        <f>IF(OR($L332="",$H332=""),"",IF($L332&lt;=0,"",$H332/$L332))</f>
        <v/>
      </c>
      <c r="O332" s="15">
        <f>IF($L332="","",IF($L332&gt;Listas!$H$3,"Km rodado alto: confira o km digitado",IF(AND($M332&lt;&gt;"",Listas!$H$2&lt;&gt;""),IF($M332&lt;Listas!$H$2,"Média abaixo do esperado: confira",""),"")))</f>
        <v/>
      </c>
      <c r="P332" s="15" t="n"/>
    </row>
    <row r="333">
      <c r="A333" s="14" t="n"/>
      <c r="B333" s="15" t="n"/>
      <c r="C333" s="15" t="n"/>
      <c r="D333" s="15" t="n"/>
      <c r="E333" s="15" t="n"/>
      <c r="F333" s="16" t="n"/>
      <c r="G333" s="17" t="n"/>
      <c r="H333" s="18" t="n"/>
      <c r="I333" s="15" t="n"/>
      <c r="J333" s="19">
        <f>IF(OR($G333="",$H333=""),"",IF($G333=0,"",$H333/$G333))</f>
        <v/>
      </c>
      <c r="K333" s="16">
        <f>IF(OR($B333="",$F333="",$E333="Arla 32"),"",IFERROR(1/(1/SUMPRODUCT(MAX(($B$5:$B$1004=$B333)*($F$5:$F$1004&lt;$F333)*($E$5:$E$1004&lt;&gt;"Arla 32")*$F$5:$F$1004))),""))</f>
        <v/>
      </c>
      <c r="L333" s="16">
        <f>IF($K333="","",$F333-$K333)</f>
        <v/>
      </c>
      <c r="M333" s="17">
        <f>IF(OR($L333="",$G333="",$I333="Não"),"",IF($G333=0,"",$L333/$G333))</f>
        <v/>
      </c>
      <c r="N333" s="18">
        <f>IF(OR($L333="",$H333=""),"",IF($L333&lt;=0,"",$H333/$L333))</f>
        <v/>
      </c>
      <c r="O333" s="15">
        <f>IF($L333="","",IF($L333&gt;Listas!$H$3,"Km rodado alto: confira o km digitado",IF(AND($M333&lt;&gt;"",Listas!$H$2&lt;&gt;""),IF($M333&lt;Listas!$H$2,"Média abaixo do esperado: confira",""),"")))</f>
        <v/>
      </c>
      <c r="P333" s="15" t="n"/>
    </row>
    <row r="334">
      <c r="A334" s="14" t="n"/>
      <c r="B334" s="15" t="n"/>
      <c r="C334" s="15" t="n"/>
      <c r="D334" s="15" t="n"/>
      <c r="E334" s="15" t="n"/>
      <c r="F334" s="16" t="n"/>
      <c r="G334" s="17" t="n"/>
      <c r="H334" s="18" t="n"/>
      <c r="I334" s="15" t="n"/>
      <c r="J334" s="19">
        <f>IF(OR($G334="",$H334=""),"",IF($G334=0,"",$H334/$G334))</f>
        <v/>
      </c>
      <c r="K334" s="16">
        <f>IF(OR($B334="",$F334="",$E334="Arla 32"),"",IFERROR(1/(1/SUMPRODUCT(MAX(($B$5:$B$1004=$B334)*($F$5:$F$1004&lt;$F334)*($E$5:$E$1004&lt;&gt;"Arla 32")*$F$5:$F$1004))),""))</f>
        <v/>
      </c>
      <c r="L334" s="16">
        <f>IF($K334="","",$F334-$K334)</f>
        <v/>
      </c>
      <c r="M334" s="17">
        <f>IF(OR($L334="",$G334="",$I334="Não"),"",IF($G334=0,"",$L334/$G334))</f>
        <v/>
      </c>
      <c r="N334" s="18">
        <f>IF(OR($L334="",$H334=""),"",IF($L334&lt;=0,"",$H334/$L334))</f>
        <v/>
      </c>
      <c r="O334" s="15">
        <f>IF($L334="","",IF($L334&gt;Listas!$H$3,"Km rodado alto: confira o km digitado",IF(AND($M334&lt;&gt;"",Listas!$H$2&lt;&gt;""),IF($M334&lt;Listas!$H$2,"Média abaixo do esperado: confira",""),"")))</f>
        <v/>
      </c>
      <c r="P334" s="15" t="n"/>
    </row>
    <row r="335">
      <c r="A335" s="14" t="n"/>
      <c r="B335" s="15" t="n"/>
      <c r="C335" s="15" t="n"/>
      <c r="D335" s="15" t="n"/>
      <c r="E335" s="15" t="n"/>
      <c r="F335" s="16" t="n"/>
      <c r="G335" s="17" t="n"/>
      <c r="H335" s="18" t="n"/>
      <c r="I335" s="15" t="n"/>
      <c r="J335" s="19">
        <f>IF(OR($G335="",$H335=""),"",IF($G335=0,"",$H335/$G335))</f>
        <v/>
      </c>
      <c r="K335" s="16">
        <f>IF(OR($B335="",$F335="",$E335="Arla 32"),"",IFERROR(1/(1/SUMPRODUCT(MAX(($B$5:$B$1004=$B335)*($F$5:$F$1004&lt;$F335)*($E$5:$E$1004&lt;&gt;"Arla 32")*$F$5:$F$1004))),""))</f>
        <v/>
      </c>
      <c r="L335" s="16">
        <f>IF($K335="","",$F335-$K335)</f>
        <v/>
      </c>
      <c r="M335" s="17">
        <f>IF(OR($L335="",$G335="",$I335="Não"),"",IF($G335=0,"",$L335/$G335))</f>
        <v/>
      </c>
      <c r="N335" s="18">
        <f>IF(OR($L335="",$H335=""),"",IF($L335&lt;=0,"",$H335/$L335))</f>
        <v/>
      </c>
      <c r="O335" s="15">
        <f>IF($L335="","",IF($L335&gt;Listas!$H$3,"Km rodado alto: confira o km digitado",IF(AND($M335&lt;&gt;"",Listas!$H$2&lt;&gt;""),IF($M335&lt;Listas!$H$2,"Média abaixo do esperado: confira",""),"")))</f>
        <v/>
      </c>
      <c r="P335" s="15" t="n"/>
    </row>
    <row r="336">
      <c r="A336" s="14" t="n"/>
      <c r="B336" s="15" t="n"/>
      <c r="C336" s="15" t="n"/>
      <c r="D336" s="15" t="n"/>
      <c r="E336" s="15" t="n"/>
      <c r="F336" s="16" t="n"/>
      <c r="G336" s="17" t="n"/>
      <c r="H336" s="18" t="n"/>
      <c r="I336" s="15" t="n"/>
      <c r="J336" s="19">
        <f>IF(OR($G336="",$H336=""),"",IF($G336=0,"",$H336/$G336))</f>
        <v/>
      </c>
      <c r="K336" s="16">
        <f>IF(OR($B336="",$F336="",$E336="Arla 32"),"",IFERROR(1/(1/SUMPRODUCT(MAX(($B$5:$B$1004=$B336)*($F$5:$F$1004&lt;$F336)*($E$5:$E$1004&lt;&gt;"Arla 32")*$F$5:$F$1004))),""))</f>
        <v/>
      </c>
      <c r="L336" s="16">
        <f>IF($K336="","",$F336-$K336)</f>
        <v/>
      </c>
      <c r="M336" s="17">
        <f>IF(OR($L336="",$G336="",$I336="Não"),"",IF($G336=0,"",$L336/$G336))</f>
        <v/>
      </c>
      <c r="N336" s="18">
        <f>IF(OR($L336="",$H336=""),"",IF($L336&lt;=0,"",$H336/$L336))</f>
        <v/>
      </c>
      <c r="O336" s="15">
        <f>IF($L336="","",IF($L336&gt;Listas!$H$3,"Km rodado alto: confira o km digitado",IF(AND($M336&lt;&gt;"",Listas!$H$2&lt;&gt;""),IF($M336&lt;Listas!$H$2,"Média abaixo do esperado: confira",""),"")))</f>
        <v/>
      </c>
      <c r="P336" s="15" t="n"/>
    </row>
    <row r="337">
      <c r="A337" s="14" t="n"/>
      <c r="B337" s="15" t="n"/>
      <c r="C337" s="15" t="n"/>
      <c r="D337" s="15" t="n"/>
      <c r="E337" s="15" t="n"/>
      <c r="F337" s="16" t="n"/>
      <c r="G337" s="17" t="n"/>
      <c r="H337" s="18" t="n"/>
      <c r="I337" s="15" t="n"/>
      <c r="J337" s="19">
        <f>IF(OR($G337="",$H337=""),"",IF($G337=0,"",$H337/$G337))</f>
        <v/>
      </c>
      <c r="K337" s="16">
        <f>IF(OR($B337="",$F337="",$E337="Arla 32"),"",IFERROR(1/(1/SUMPRODUCT(MAX(($B$5:$B$1004=$B337)*($F$5:$F$1004&lt;$F337)*($E$5:$E$1004&lt;&gt;"Arla 32")*$F$5:$F$1004))),""))</f>
        <v/>
      </c>
      <c r="L337" s="16">
        <f>IF($K337="","",$F337-$K337)</f>
        <v/>
      </c>
      <c r="M337" s="17">
        <f>IF(OR($L337="",$G337="",$I337="Não"),"",IF($G337=0,"",$L337/$G337))</f>
        <v/>
      </c>
      <c r="N337" s="18">
        <f>IF(OR($L337="",$H337=""),"",IF($L337&lt;=0,"",$H337/$L337))</f>
        <v/>
      </c>
      <c r="O337" s="15">
        <f>IF($L337="","",IF($L337&gt;Listas!$H$3,"Km rodado alto: confira o km digitado",IF(AND($M337&lt;&gt;"",Listas!$H$2&lt;&gt;""),IF($M337&lt;Listas!$H$2,"Média abaixo do esperado: confira",""),"")))</f>
        <v/>
      </c>
      <c r="P337" s="15" t="n"/>
    </row>
    <row r="338">
      <c r="A338" s="14" t="n"/>
      <c r="B338" s="15" t="n"/>
      <c r="C338" s="15" t="n"/>
      <c r="D338" s="15" t="n"/>
      <c r="E338" s="15" t="n"/>
      <c r="F338" s="16" t="n"/>
      <c r="G338" s="17" t="n"/>
      <c r="H338" s="18" t="n"/>
      <c r="I338" s="15" t="n"/>
      <c r="J338" s="19">
        <f>IF(OR($G338="",$H338=""),"",IF($G338=0,"",$H338/$G338))</f>
        <v/>
      </c>
      <c r="K338" s="16">
        <f>IF(OR($B338="",$F338="",$E338="Arla 32"),"",IFERROR(1/(1/SUMPRODUCT(MAX(($B$5:$B$1004=$B338)*($F$5:$F$1004&lt;$F338)*($E$5:$E$1004&lt;&gt;"Arla 32")*$F$5:$F$1004))),""))</f>
        <v/>
      </c>
      <c r="L338" s="16">
        <f>IF($K338="","",$F338-$K338)</f>
        <v/>
      </c>
      <c r="M338" s="17">
        <f>IF(OR($L338="",$G338="",$I338="Não"),"",IF($G338=0,"",$L338/$G338))</f>
        <v/>
      </c>
      <c r="N338" s="18">
        <f>IF(OR($L338="",$H338=""),"",IF($L338&lt;=0,"",$H338/$L338))</f>
        <v/>
      </c>
      <c r="O338" s="15">
        <f>IF($L338="","",IF($L338&gt;Listas!$H$3,"Km rodado alto: confira o km digitado",IF(AND($M338&lt;&gt;"",Listas!$H$2&lt;&gt;""),IF($M338&lt;Listas!$H$2,"Média abaixo do esperado: confira",""),"")))</f>
        <v/>
      </c>
      <c r="P338" s="15" t="n"/>
    </row>
    <row r="339">
      <c r="A339" s="14" t="n"/>
      <c r="B339" s="15" t="n"/>
      <c r="C339" s="15" t="n"/>
      <c r="D339" s="15" t="n"/>
      <c r="E339" s="15" t="n"/>
      <c r="F339" s="16" t="n"/>
      <c r="G339" s="17" t="n"/>
      <c r="H339" s="18" t="n"/>
      <c r="I339" s="15" t="n"/>
      <c r="J339" s="19">
        <f>IF(OR($G339="",$H339=""),"",IF($G339=0,"",$H339/$G339))</f>
        <v/>
      </c>
      <c r="K339" s="16">
        <f>IF(OR($B339="",$F339="",$E339="Arla 32"),"",IFERROR(1/(1/SUMPRODUCT(MAX(($B$5:$B$1004=$B339)*($F$5:$F$1004&lt;$F339)*($E$5:$E$1004&lt;&gt;"Arla 32")*$F$5:$F$1004))),""))</f>
        <v/>
      </c>
      <c r="L339" s="16">
        <f>IF($K339="","",$F339-$K339)</f>
        <v/>
      </c>
      <c r="M339" s="17">
        <f>IF(OR($L339="",$G339="",$I339="Não"),"",IF($G339=0,"",$L339/$G339))</f>
        <v/>
      </c>
      <c r="N339" s="18">
        <f>IF(OR($L339="",$H339=""),"",IF($L339&lt;=0,"",$H339/$L339))</f>
        <v/>
      </c>
      <c r="O339" s="15">
        <f>IF($L339="","",IF($L339&gt;Listas!$H$3,"Km rodado alto: confira o km digitado",IF(AND($M339&lt;&gt;"",Listas!$H$2&lt;&gt;""),IF($M339&lt;Listas!$H$2,"Média abaixo do esperado: confira",""),"")))</f>
        <v/>
      </c>
      <c r="P339" s="15" t="n"/>
    </row>
    <row r="340">
      <c r="A340" s="14" t="n"/>
      <c r="B340" s="15" t="n"/>
      <c r="C340" s="15" t="n"/>
      <c r="D340" s="15" t="n"/>
      <c r="E340" s="15" t="n"/>
      <c r="F340" s="16" t="n"/>
      <c r="G340" s="17" t="n"/>
      <c r="H340" s="18" t="n"/>
      <c r="I340" s="15" t="n"/>
      <c r="J340" s="19">
        <f>IF(OR($G340="",$H340=""),"",IF($G340=0,"",$H340/$G340))</f>
        <v/>
      </c>
      <c r="K340" s="16">
        <f>IF(OR($B340="",$F340="",$E340="Arla 32"),"",IFERROR(1/(1/SUMPRODUCT(MAX(($B$5:$B$1004=$B340)*($F$5:$F$1004&lt;$F340)*($E$5:$E$1004&lt;&gt;"Arla 32")*$F$5:$F$1004))),""))</f>
        <v/>
      </c>
      <c r="L340" s="16">
        <f>IF($K340="","",$F340-$K340)</f>
        <v/>
      </c>
      <c r="M340" s="17">
        <f>IF(OR($L340="",$G340="",$I340="Não"),"",IF($G340=0,"",$L340/$G340))</f>
        <v/>
      </c>
      <c r="N340" s="18">
        <f>IF(OR($L340="",$H340=""),"",IF($L340&lt;=0,"",$H340/$L340))</f>
        <v/>
      </c>
      <c r="O340" s="15">
        <f>IF($L340="","",IF($L340&gt;Listas!$H$3,"Km rodado alto: confira o km digitado",IF(AND($M340&lt;&gt;"",Listas!$H$2&lt;&gt;""),IF($M340&lt;Listas!$H$2,"Média abaixo do esperado: confira",""),"")))</f>
        <v/>
      </c>
      <c r="P340" s="15" t="n"/>
    </row>
    <row r="341">
      <c r="A341" s="14" t="n"/>
      <c r="B341" s="15" t="n"/>
      <c r="C341" s="15" t="n"/>
      <c r="D341" s="15" t="n"/>
      <c r="E341" s="15" t="n"/>
      <c r="F341" s="16" t="n"/>
      <c r="G341" s="17" t="n"/>
      <c r="H341" s="18" t="n"/>
      <c r="I341" s="15" t="n"/>
      <c r="J341" s="19">
        <f>IF(OR($G341="",$H341=""),"",IF($G341=0,"",$H341/$G341))</f>
        <v/>
      </c>
      <c r="K341" s="16">
        <f>IF(OR($B341="",$F341="",$E341="Arla 32"),"",IFERROR(1/(1/SUMPRODUCT(MAX(($B$5:$B$1004=$B341)*($F$5:$F$1004&lt;$F341)*($E$5:$E$1004&lt;&gt;"Arla 32")*$F$5:$F$1004))),""))</f>
        <v/>
      </c>
      <c r="L341" s="16">
        <f>IF($K341="","",$F341-$K341)</f>
        <v/>
      </c>
      <c r="M341" s="17">
        <f>IF(OR($L341="",$G341="",$I341="Não"),"",IF($G341=0,"",$L341/$G341))</f>
        <v/>
      </c>
      <c r="N341" s="18">
        <f>IF(OR($L341="",$H341=""),"",IF($L341&lt;=0,"",$H341/$L341))</f>
        <v/>
      </c>
      <c r="O341" s="15">
        <f>IF($L341="","",IF($L341&gt;Listas!$H$3,"Km rodado alto: confira o km digitado",IF(AND($M341&lt;&gt;"",Listas!$H$2&lt;&gt;""),IF($M341&lt;Listas!$H$2,"Média abaixo do esperado: confira",""),"")))</f>
        <v/>
      </c>
      <c r="P341" s="15" t="n"/>
    </row>
    <row r="342">
      <c r="A342" s="14" t="n"/>
      <c r="B342" s="15" t="n"/>
      <c r="C342" s="15" t="n"/>
      <c r="D342" s="15" t="n"/>
      <c r="E342" s="15" t="n"/>
      <c r="F342" s="16" t="n"/>
      <c r="G342" s="17" t="n"/>
      <c r="H342" s="18" t="n"/>
      <c r="I342" s="15" t="n"/>
      <c r="J342" s="19">
        <f>IF(OR($G342="",$H342=""),"",IF($G342=0,"",$H342/$G342))</f>
        <v/>
      </c>
      <c r="K342" s="16">
        <f>IF(OR($B342="",$F342="",$E342="Arla 32"),"",IFERROR(1/(1/SUMPRODUCT(MAX(($B$5:$B$1004=$B342)*($F$5:$F$1004&lt;$F342)*($E$5:$E$1004&lt;&gt;"Arla 32")*$F$5:$F$1004))),""))</f>
        <v/>
      </c>
      <c r="L342" s="16">
        <f>IF($K342="","",$F342-$K342)</f>
        <v/>
      </c>
      <c r="M342" s="17">
        <f>IF(OR($L342="",$G342="",$I342="Não"),"",IF($G342=0,"",$L342/$G342))</f>
        <v/>
      </c>
      <c r="N342" s="18">
        <f>IF(OR($L342="",$H342=""),"",IF($L342&lt;=0,"",$H342/$L342))</f>
        <v/>
      </c>
      <c r="O342" s="15">
        <f>IF($L342="","",IF($L342&gt;Listas!$H$3,"Km rodado alto: confira o km digitado",IF(AND($M342&lt;&gt;"",Listas!$H$2&lt;&gt;""),IF($M342&lt;Listas!$H$2,"Média abaixo do esperado: confira",""),"")))</f>
        <v/>
      </c>
      <c r="P342" s="15" t="n"/>
    </row>
    <row r="343">
      <c r="A343" s="14" t="n"/>
      <c r="B343" s="15" t="n"/>
      <c r="C343" s="15" t="n"/>
      <c r="D343" s="15" t="n"/>
      <c r="E343" s="15" t="n"/>
      <c r="F343" s="16" t="n"/>
      <c r="G343" s="17" t="n"/>
      <c r="H343" s="18" t="n"/>
      <c r="I343" s="15" t="n"/>
      <c r="J343" s="19">
        <f>IF(OR($G343="",$H343=""),"",IF($G343=0,"",$H343/$G343))</f>
        <v/>
      </c>
      <c r="K343" s="16">
        <f>IF(OR($B343="",$F343="",$E343="Arla 32"),"",IFERROR(1/(1/SUMPRODUCT(MAX(($B$5:$B$1004=$B343)*($F$5:$F$1004&lt;$F343)*($E$5:$E$1004&lt;&gt;"Arla 32")*$F$5:$F$1004))),""))</f>
        <v/>
      </c>
      <c r="L343" s="16">
        <f>IF($K343="","",$F343-$K343)</f>
        <v/>
      </c>
      <c r="M343" s="17">
        <f>IF(OR($L343="",$G343="",$I343="Não"),"",IF($G343=0,"",$L343/$G343))</f>
        <v/>
      </c>
      <c r="N343" s="18">
        <f>IF(OR($L343="",$H343=""),"",IF($L343&lt;=0,"",$H343/$L343))</f>
        <v/>
      </c>
      <c r="O343" s="15">
        <f>IF($L343="","",IF($L343&gt;Listas!$H$3,"Km rodado alto: confira o km digitado",IF(AND($M343&lt;&gt;"",Listas!$H$2&lt;&gt;""),IF($M343&lt;Listas!$H$2,"Média abaixo do esperado: confira",""),"")))</f>
        <v/>
      </c>
      <c r="P343" s="15" t="n"/>
    </row>
    <row r="344">
      <c r="A344" s="14" t="n"/>
      <c r="B344" s="15" t="n"/>
      <c r="C344" s="15" t="n"/>
      <c r="D344" s="15" t="n"/>
      <c r="E344" s="15" t="n"/>
      <c r="F344" s="16" t="n"/>
      <c r="G344" s="17" t="n"/>
      <c r="H344" s="18" t="n"/>
      <c r="I344" s="15" t="n"/>
      <c r="J344" s="19">
        <f>IF(OR($G344="",$H344=""),"",IF($G344=0,"",$H344/$G344))</f>
        <v/>
      </c>
      <c r="K344" s="16">
        <f>IF(OR($B344="",$F344="",$E344="Arla 32"),"",IFERROR(1/(1/SUMPRODUCT(MAX(($B$5:$B$1004=$B344)*($F$5:$F$1004&lt;$F344)*($E$5:$E$1004&lt;&gt;"Arla 32")*$F$5:$F$1004))),""))</f>
        <v/>
      </c>
      <c r="L344" s="16">
        <f>IF($K344="","",$F344-$K344)</f>
        <v/>
      </c>
      <c r="M344" s="17">
        <f>IF(OR($L344="",$G344="",$I344="Não"),"",IF($G344=0,"",$L344/$G344))</f>
        <v/>
      </c>
      <c r="N344" s="18">
        <f>IF(OR($L344="",$H344=""),"",IF($L344&lt;=0,"",$H344/$L344))</f>
        <v/>
      </c>
      <c r="O344" s="15">
        <f>IF($L344="","",IF($L344&gt;Listas!$H$3,"Km rodado alto: confira o km digitado",IF(AND($M344&lt;&gt;"",Listas!$H$2&lt;&gt;""),IF($M344&lt;Listas!$H$2,"Média abaixo do esperado: confira",""),"")))</f>
        <v/>
      </c>
      <c r="P344" s="15" t="n"/>
    </row>
    <row r="345">
      <c r="A345" s="14" t="n"/>
      <c r="B345" s="15" t="n"/>
      <c r="C345" s="15" t="n"/>
      <c r="D345" s="15" t="n"/>
      <c r="E345" s="15" t="n"/>
      <c r="F345" s="16" t="n"/>
      <c r="G345" s="17" t="n"/>
      <c r="H345" s="18" t="n"/>
      <c r="I345" s="15" t="n"/>
      <c r="J345" s="19">
        <f>IF(OR($G345="",$H345=""),"",IF($G345=0,"",$H345/$G345))</f>
        <v/>
      </c>
      <c r="K345" s="16">
        <f>IF(OR($B345="",$F345="",$E345="Arla 32"),"",IFERROR(1/(1/SUMPRODUCT(MAX(($B$5:$B$1004=$B345)*($F$5:$F$1004&lt;$F345)*($E$5:$E$1004&lt;&gt;"Arla 32")*$F$5:$F$1004))),""))</f>
        <v/>
      </c>
      <c r="L345" s="16">
        <f>IF($K345="","",$F345-$K345)</f>
        <v/>
      </c>
      <c r="M345" s="17">
        <f>IF(OR($L345="",$G345="",$I345="Não"),"",IF($G345=0,"",$L345/$G345))</f>
        <v/>
      </c>
      <c r="N345" s="18">
        <f>IF(OR($L345="",$H345=""),"",IF($L345&lt;=0,"",$H345/$L345))</f>
        <v/>
      </c>
      <c r="O345" s="15">
        <f>IF($L345="","",IF($L345&gt;Listas!$H$3,"Km rodado alto: confira o km digitado",IF(AND($M345&lt;&gt;"",Listas!$H$2&lt;&gt;""),IF($M345&lt;Listas!$H$2,"Média abaixo do esperado: confira",""),"")))</f>
        <v/>
      </c>
      <c r="P345" s="15" t="n"/>
    </row>
    <row r="346">
      <c r="A346" s="14" t="n"/>
      <c r="B346" s="15" t="n"/>
      <c r="C346" s="15" t="n"/>
      <c r="D346" s="15" t="n"/>
      <c r="E346" s="15" t="n"/>
      <c r="F346" s="16" t="n"/>
      <c r="G346" s="17" t="n"/>
      <c r="H346" s="18" t="n"/>
      <c r="I346" s="15" t="n"/>
      <c r="J346" s="19">
        <f>IF(OR($G346="",$H346=""),"",IF($G346=0,"",$H346/$G346))</f>
        <v/>
      </c>
      <c r="K346" s="16">
        <f>IF(OR($B346="",$F346="",$E346="Arla 32"),"",IFERROR(1/(1/SUMPRODUCT(MAX(($B$5:$B$1004=$B346)*($F$5:$F$1004&lt;$F346)*($E$5:$E$1004&lt;&gt;"Arla 32")*$F$5:$F$1004))),""))</f>
        <v/>
      </c>
      <c r="L346" s="16">
        <f>IF($K346="","",$F346-$K346)</f>
        <v/>
      </c>
      <c r="M346" s="17">
        <f>IF(OR($L346="",$G346="",$I346="Não"),"",IF($G346=0,"",$L346/$G346))</f>
        <v/>
      </c>
      <c r="N346" s="18">
        <f>IF(OR($L346="",$H346=""),"",IF($L346&lt;=0,"",$H346/$L346))</f>
        <v/>
      </c>
      <c r="O346" s="15">
        <f>IF($L346="","",IF($L346&gt;Listas!$H$3,"Km rodado alto: confira o km digitado",IF(AND($M346&lt;&gt;"",Listas!$H$2&lt;&gt;""),IF($M346&lt;Listas!$H$2,"Média abaixo do esperado: confira",""),"")))</f>
        <v/>
      </c>
      <c r="P346" s="15" t="n"/>
    </row>
    <row r="347">
      <c r="A347" s="14" t="n"/>
      <c r="B347" s="15" t="n"/>
      <c r="C347" s="15" t="n"/>
      <c r="D347" s="15" t="n"/>
      <c r="E347" s="15" t="n"/>
      <c r="F347" s="16" t="n"/>
      <c r="G347" s="17" t="n"/>
      <c r="H347" s="18" t="n"/>
      <c r="I347" s="15" t="n"/>
      <c r="J347" s="19">
        <f>IF(OR($G347="",$H347=""),"",IF($G347=0,"",$H347/$G347))</f>
        <v/>
      </c>
      <c r="K347" s="16">
        <f>IF(OR($B347="",$F347="",$E347="Arla 32"),"",IFERROR(1/(1/SUMPRODUCT(MAX(($B$5:$B$1004=$B347)*($F$5:$F$1004&lt;$F347)*($E$5:$E$1004&lt;&gt;"Arla 32")*$F$5:$F$1004))),""))</f>
        <v/>
      </c>
      <c r="L347" s="16">
        <f>IF($K347="","",$F347-$K347)</f>
        <v/>
      </c>
      <c r="M347" s="17">
        <f>IF(OR($L347="",$G347="",$I347="Não"),"",IF($G347=0,"",$L347/$G347))</f>
        <v/>
      </c>
      <c r="N347" s="18">
        <f>IF(OR($L347="",$H347=""),"",IF($L347&lt;=0,"",$H347/$L347))</f>
        <v/>
      </c>
      <c r="O347" s="15">
        <f>IF($L347="","",IF($L347&gt;Listas!$H$3,"Km rodado alto: confira o km digitado",IF(AND($M347&lt;&gt;"",Listas!$H$2&lt;&gt;""),IF($M347&lt;Listas!$H$2,"Média abaixo do esperado: confira",""),"")))</f>
        <v/>
      </c>
      <c r="P347" s="15" t="n"/>
    </row>
    <row r="348">
      <c r="A348" s="14" t="n"/>
      <c r="B348" s="15" t="n"/>
      <c r="C348" s="15" t="n"/>
      <c r="D348" s="15" t="n"/>
      <c r="E348" s="15" t="n"/>
      <c r="F348" s="16" t="n"/>
      <c r="G348" s="17" t="n"/>
      <c r="H348" s="18" t="n"/>
      <c r="I348" s="15" t="n"/>
      <c r="J348" s="19">
        <f>IF(OR($G348="",$H348=""),"",IF($G348=0,"",$H348/$G348))</f>
        <v/>
      </c>
      <c r="K348" s="16">
        <f>IF(OR($B348="",$F348="",$E348="Arla 32"),"",IFERROR(1/(1/SUMPRODUCT(MAX(($B$5:$B$1004=$B348)*($F$5:$F$1004&lt;$F348)*($E$5:$E$1004&lt;&gt;"Arla 32")*$F$5:$F$1004))),""))</f>
        <v/>
      </c>
      <c r="L348" s="16">
        <f>IF($K348="","",$F348-$K348)</f>
        <v/>
      </c>
      <c r="M348" s="17">
        <f>IF(OR($L348="",$G348="",$I348="Não"),"",IF($G348=0,"",$L348/$G348))</f>
        <v/>
      </c>
      <c r="N348" s="18">
        <f>IF(OR($L348="",$H348=""),"",IF($L348&lt;=0,"",$H348/$L348))</f>
        <v/>
      </c>
      <c r="O348" s="15">
        <f>IF($L348="","",IF($L348&gt;Listas!$H$3,"Km rodado alto: confira o km digitado",IF(AND($M348&lt;&gt;"",Listas!$H$2&lt;&gt;""),IF($M348&lt;Listas!$H$2,"Média abaixo do esperado: confira",""),"")))</f>
        <v/>
      </c>
      <c r="P348" s="15" t="n"/>
    </row>
    <row r="349">
      <c r="A349" s="14" t="n"/>
      <c r="B349" s="15" t="n"/>
      <c r="C349" s="15" t="n"/>
      <c r="D349" s="15" t="n"/>
      <c r="E349" s="15" t="n"/>
      <c r="F349" s="16" t="n"/>
      <c r="G349" s="17" t="n"/>
      <c r="H349" s="18" t="n"/>
      <c r="I349" s="15" t="n"/>
      <c r="J349" s="19">
        <f>IF(OR($G349="",$H349=""),"",IF($G349=0,"",$H349/$G349))</f>
        <v/>
      </c>
      <c r="K349" s="16">
        <f>IF(OR($B349="",$F349="",$E349="Arla 32"),"",IFERROR(1/(1/SUMPRODUCT(MAX(($B$5:$B$1004=$B349)*($F$5:$F$1004&lt;$F349)*($E$5:$E$1004&lt;&gt;"Arla 32")*$F$5:$F$1004))),""))</f>
        <v/>
      </c>
      <c r="L349" s="16">
        <f>IF($K349="","",$F349-$K349)</f>
        <v/>
      </c>
      <c r="M349" s="17">
        <f>IF(OR($L349="",$G349="",$I349="Não"),"",IF($G349=0,"",$L349/$G349))</f>
        <v/>
      </c>
      <c r="N349" s="18">
        <f>IF(OR($L349="",$H349=""),"",IF($L349&lt;=0,"",$H349/$L349))</f>
        <v/>
      </c>
      <c r="O349" s="15">
        <f>IF($L349="","",IF($L349&gt;Listas!$H$3,"Km rodado alto: confira o km digitado",IF(AND($M349&lt;&gt;"",Listas!$H$2&lt;&gt;""),IF($M349&lt;Listas!$H$2,"Média abaixo do esperado: confira",""),"")))</f>
        <v/>
      </c>
      <c r="P349" s="15" t="n"/>
    </row>
    <row r="350">
      <c r="A350" s="14" t="n"/>
      <c r="B350" s="15" t="n"/>
      <c r="C350" s="15" t="n"/>
      <c r="D350" s="15" t="n"/>
      <c r="E350" s="15" t="n"/>
      <c r="F350" s="16" t="n"/>
      <c r="G350" s="17" t="n"/>
      <c r="H350" s="18" t="n"/>
      <c r="I350" s="15" t="n"/>
      <c r="J350" s="19">
        <f>IF(OR($G350="",$H350=""),"",IF($G350=0,"",$H350/$G350))</f>
        <v/>
      </c>
      <c r="K350" s="16">
        <f>IF(OR($B350="",$F350="",$E350="Arla 32"),"",IFERROR(1/(1/SUMPRODUCT(MAX(($B$5:$B$1004=$B350)*($F$5:$F$1004&lt;$F350)*($E$5:$E$1004&lt;&gt;"Arla 32")*$F$5:$F$1004))),""))</f>
        <v/>
      </c>
      <c r="L350" s="16">
        <f>IF($K350="","",$F350-$K350)</f>
        <v/>
      </c>
      <c r="M350" s="17">
        <f>IF(OR($L350="",$G350="",$I350="Não"),"",IF($G350=0,"",$L350/$G350))</f>
        <v/>
      </c>
      <c r="N350" s="18">
        <f>IF(OR($L350="",$H350=""),"",IF($L350&lt;=0,"",$H350/$L350))</f>
        <v/>
      </c>
      <c r="O350" s="15">
        <f>IF($L350="","",IF($L350&gt;Listas!$H$3,"Km rodado alto: confira o km digitado",IF(AND($M350&lt;&gt;"",Listas!$H$2&lt;&gt;""),IF($M350&lt;Listas!$H$2,"Média abaixo do esperado: confira",""),"")))</f>
        <v/>
      </c>
      <c r="P350" s="15" t="n"/>
    </row>
    <row r="351">
      <c r="A351" s="14" t="n"/>
      <c r="B351" s="15" t="n"/>
      <c r="C351" s="15" t="n"/>
      <c r="D351" s="15" t="n"/>
      <c r="E351" s="15" t="n"/>
      <c r="F351" s="16" t="n"/>
      <c r="G351" s="17" t="n"/>
      <c r="H351" s="18" t="n"/>
      <c r="I351" s="15" t="n"/>
      <c r="J351" s="19">
        <f>IF(OR($G351="",$H351=""),"",IF($G351=0,"",$H351/$G351))</f>
        <v/>
      </c>
      <c r="K351" s="16">
        <f>IF(OR($B351="",$F351="",$E351="Arla 32"),"",IFERROR(1/(1/SUMPRODUCT(MAX(($B$5:$B$1004=$B351)*($F$5:$F$1004&lt;$F351)*($E$5:$E$1004&lt;&gt;"Arla 32")*$F$5:$F$1004))),""))</f>
        <v/>
      </c>
      <c r="L351" s="16">
        <f>IF($K351="","",$F351-$K351)</f>
        <v/>
      </c>
      <c r="M351" s="17">
        <f>IF(OR($L351="",$G351="",$I351="Não"),"",IF($G351=0,"",$L351/$G351))</f>
        <v/>
      </c>
      <c r="N351" s="18">
        <f>IF(OR($L351="",$H351=""),"",IF($L351&lt;=0,"",$H351/$L351))</f>
        <v/>
      </c>
      <c r="O351" s="15">
        <f>IF($L351="","",IF($L351&gt;Listas!$H$3,"Km rodado alto: confira o km digitado",IF(AND($M351&lt;&gt;"",Listas!$H$2&lt;&gt;""),IF($M351&lt;Listas!$H$2,"Média abaixo do esperado: confira",""),"")))</f>
        <v/>
      </c>
      <c r="P351" s="15" t="n"/>
    </row>
    <row r="352">
      <c r="A352" s="14" t="n"/>
      <c r="B352" s="15" t="n"/>
      <c r="C352" s="15" t="n"/>
      <c r="D352" s="15" t="n"/>
      <c r="E352" s="15" t="n"/>
      <c r="F352" s="16" t="n"/>
      <c r="G352" s="17" t="n"/>
      <c r="H352" s="18" t="n"/>
      <c r="I352" s="15" t="n"/>
      <c r="J352" s="19">
        <f>IF(OR($G352="",$H352=""),"",IF($G352=0,"",$H352/$G352))</f>
        <v/>
      </c>
      <c r="K352" s="16">
        <f>IF(OR($B352="",$F352="",$E352="Arla 32"),"",IFERROR(1/(1/SUMPRODUCT(MAX(($B$5:$B$1004=$B352)*($F$5:$F$1004&lt;$F352)*($E$5:$E$1004&lt;&gt;"Arla 32")*$F$5:$F$1004))),""))</f>
        <v/>
      </c>
      <c r="L352" s="16">
        <f>IF($K352="","",$F352-$K352)</f>
        <v/>
      </c>
      <c r="M352" s="17">
        <f>IF(OR($L352="",$G352="",$I352="Não"),"",IF($G352=0,"",$L352/$G352))</f>
        <v/>
      </c>
      <c r="N352" s="18">
        <f>IF(OR($L352="",$H352=""),"",IF($L352&lt;=0,"",$H352/$L352))</f>
        <v/>
      </c>
      <c r="O352" s="15">
        <f>IF($L352="","",IF($L352&gt;Listas!$H$3,"Km rodado alto: confira o km digitado",IF(AND($M352&lt;&gt;"",Listas!$H$2&lt;&gt;""),IF($M352&lt;Listas!$H$2,"Média abaixo do esperado: confira",""),"")))</f>
        <v/>
      </c>
      <c r="P352" s="15" t="n"/>
    </row>
    <row r="353">
      <c r="A353" s="14" t="n"/>
      <c r="B353" s="15" t="n"/>
      <c r="C353" s="15" t="n"/>
      <c r="D353" s="15" t="n"/>
      <c r="E353" s="15" t="n"/>
      <c r="F353" s="16" t="n"/>
      <c r="G353" s="17" t="n"/>
      <c r="H353" s="18" t="n"/>
      <c r="I353" s="15" t="n"/>
      <c r="J353" s="19">
        <f>IF(OR($G353="",$H353=""),"",IF($G353=0,"",$H353/$G353))</f>
        <v/>
      </c>
      <c r="K353" s="16">
        <f>IF(OR($B353="",$F353="",$E353="Arla 32"),"",IFERROR(1/(1/SUMPRODUCT(MAX(($B$5:$B$1004=$B353)*($F$5:$F$1004&lt;$F353)*($E$5:$E$1004&lt;&gt;"Arla 32")*$F$5:$F$1004))),""))</f>
        <v/>
      </c>
      <c r="L353" s="16">
        <f>IF($K353="","",$F353-$K353)</f>
        <v/>
      </c>
      <c r="M353" s="17">
        <f>IF(OR($L353="",$G353="",$I353="Não"),"",IF($G353=0,"",$L353/$G353))</f>
        <v/>
      </c>
      <c r="N353" s="18">
        <f>IF(OR($L353="",$H353=""),"",IF($L353&lt;=0,"",$H353/$L353))</f>
        <v/>
      </c>
      <c r="O353" s="15">
        <f>IF($L353="","",IF($L353&gt;Listas!$H$3,"Km rodado alto: confira o km digitado",IF(AND($M353&lt;&gt;"",Listas!$H$2&lt;&gt;""),IF($M353&lt;Listas!$H$2,"Média abaixo do esperado: confira",""),"")))</f>
        <v/>
      </c>
      <c r="P353" s="15" t="n"/>
    </row>
    <row r="354">
      <c r="A354" s="14" t="n"/>
      <c r="B354" s="15" t="n"/>
      <c r="C354" s="15" t="n"/>
      <c r="D354" s="15" t="n"/>
      <c r="E354" s="15" t="n"/>
      <c r="F354" s="16" t="n"/>
      <c r="G354" s="17" t="n"/>
      <c r="H354" s="18" t="n"/>
      <c r="I354" s="15" t="n"/>
      <c r="J354" s="19">
        <f>IF(OR($G354="",$H354=""),"",IF($G354=0,"",$H354/$G354))</f>
        <v/>
      </c>
      <c r="K354" s="16">
        <f>IF(OR($B354="",$F354="",$E354="Arla 32"),"",IFERROR(1/(1/SUMPRODUCT(MAX(($B$5:$B$1004=$B354)*($F$5:$F$1004&lt;$F354)*($E$5:$E$1004&lt;&gt;"Arla 32")*$F$5:$F$1004))),""))</f>
        <v/>
      </c>
      <c r="L354" s="16">
        <f>IF($K354="","",$F354-$K354)</f>
        <v/>
      </c>
      <c r="M354" s="17">
        <f>IF(OR($L354="",$G354="",$I354="Não"),"",IF($G354=0,"",$L354/$G354))</f>
        <v/>
      </c>
      <c r="N354" s="18">
        <f>IF(OR($L354="",$H354=""),"",IF($L354&lt;=0,"",$H354/$L354))</f>
        <v/>
      </c>
      <c r="O354" s="15">
        <f>IF($L354="","",IF($L354&gt;Listas!$H$3,"Km rodado alto: confira o km digitado",IF(AND($M354&lt;&gt;"",Listas!$H$2&lt;&gt;""),IF($M354&lt;Listas!$H$2,"Média abaixo do esperado: confira",""),"")))</f>
        <v/>
      </c>
      <c r="P354" s="15" t="n"/>
    </row>
    <row r="355">
      <c r="A355" s="14" t="n"/>
      <c r="B355" s="15" t="n"/>
      <c r="C355" s="15" t="n"/>
      <c r="D355" s="15" t="n"/>
      <c r="E355" s="15" t="n"/>
      <c r="F355" s="16" t="n"/>
      <c r="G355" s="17" t="n"/>
      <c r="H355" s="18" t="n"/>
      <c r="I355" s="15" t="n"/>
      <c r="J355" s="19">
        <f>IF(OR($G355="",$H355=""),"",IF($G355=0,"",$H355/$G355))</f>
        <v/>
      </c>
      <c r="K355" s="16">
        <f>IF(OR($B355="",$F355="",$E355="Arla 32"),"",IFERROR(1/(1/SUMPRODUCT(MAX(($B$5:$B$1004=$B355)*($F$5:$F$1004&lt;$F355)*($E$5:$E$1004&lt;&gt;"Arla 32")*$F$5:$F$1004))),""))</f>
        <v/>
      </c>
      <c r="L355" s="16">
        <f>IF($K355="","",$F355-$K355)</f>
        <v/>
      </c>
      <c r="M355" s="17">
        <f>IF(OR($L355="",$G355="",$I355="Não"),"",IF($G355=0,"",$L355/$G355))</f>
        <v/>
      </c>
      <c r="N355" s="18">
        <f>IF(OR($L355="",$H355=""),"",IF($L355&lt;=0,"",$H355/$L355))</f>
        <v/>
      </c>
      <c r="O355" s="15">
        <f>IF($L355="","",IF($L355&gt;Listas!$H$3,"Km rodado alto: confira o km digitado",IF(AND($M355&lt;&gt;"",Listas!$H$2&lt;&gt;""),IF($M355&lt;Listas!$H$2,"Média abaixo do esperado: confira",""),"")))</f>
        <v/>
      </c>
      <c r="P355" s="15" t="n"/>
    </row>
    <row r="356">
      <c r="A356" s="14" t="n"/>
      <c r="B356" s="15" t="n"/>
      <c r="C356" s="15" t="n"/>
      <c r="D356" s="15" t="n"/>
      <c r="E356" s="15" t="n"/>
      <c r="F356" s="16" t="n"/>
      <c r="G356" s="17" t="n"/>
      <c r="H356" s="18" t="n"/>
      <c r="I356" s="15" t="n"/>
      <c r="J356" s="19">
        <f>IF(OR($G356="",$H356=""),"",IF($G356=0,"",$H356/$G356))</f>
        <v/>
      </c>
      <c r="K356" s="16">
        <f>IF(OR($B356="",$F356="",$E356="Arla 32"),"",IFERROR(1/(1/SUMPRODUCT(MAX(($B$5:$B$1004=$B356)*($F$5:$F$1004&lt;$F356)*($E$5:$E$1004&lt;&gt;"Arla 32")*$F$5:$F$1004))),""))</f>
        <v/>
      </c>
      <c r="L356" s="16">
        <f>IF($K356="","",$F356-$K356)</f>
        <v/>
      </c>
      <c r="M356" s="17">
        <f>IF(OR($L356="",$G356="",$I356="Não"),"",IF($G356=0,"",$L356/$G356))</f>
        <v/>
      </c>
      <c r="N356" s="18">
        <f>IF(OR($L356="",$H356=""),"",IF($L356&lt;=0,"",$H356/$L356))</f>
        <v/>
      </c>
      <c r="O356" s="15">
        <f>IF($L356="","",IF($L356&gt;Listas!$H$3,"Km rodado alto: confira o km digitado",IF(AND($M356&lt;&gt;"",Listas!$H$2&lt;&gt;""),IF($M356&lt;Listas!$H$2,"Média abaixo do esperado: confira",""),"")))</f>
        <v/>
      </c>
      <c r="P356" s="15" t="n"/>
    </row>
    <row r="357">
      <c r="A357" s="14" t="n"/>
      <c r="B357" s="15" t="n"/>
      <c r="C357" s="15" t="n"/>
      <c r="D357" s="15" t="n"/>
      <c r="E357" s="15" t="n"/>
      <c r="F357" s="16" t="n"/>
      <c r="G357" s="17" t="n"/>
      <c r="H357" s="18" t="n"/>
      <c r="I357" s="15" t="n"/>
      <c r="J357" s="19">
        <f>IF(OR($G357="",$H357=""),"",IF($G357=0,"",$H357/$G357))</f>
        <v/>
      </c>
      <c r="K357" s="16">
        <f>IF(OR($B357="",$F357="",$E357="Arla 32"),"",IFERROR(1/(1/SUMPRODUCT(MAX(($B$5:$B$1004=$B357)*($F$5:$F$1004&lt;$F357)*($E$5:$E$1004&lt;&gt;"Arla 32")*$F$5:$F$1004))),""))</f>
        <v/>
      </c>
      <c r="L357" s="16">
        <f>IF($K357="","",$F357-$K357)</f>
        <v/>
      </c>
      <c r="M357" s="17">
        <f>IF(OR($L357="",$G357="",$I357="Não"),"",IF($G357=0,"",$L357/$G357))</f>
        <v/>
      </c>
      <c r="N357" s="18">
        <f>IF(OR($L357="",$H357=""),"",IF($L357&lt;=0,"",$H357/$L357))</f>
        <v/>
      </c>
      <c r="O357" s="15">
        <f>IF($L357="","",IF($L357&gt;Listas!$H$3,"Km rodado alto: confira o km digitado",IF(AND($M357&lt;&gt;"",Listas!$H$2&lt;&gt;""),IF($M357&lt;Listas!$H$2,"Média abaixo do esperado: confira",""),"")))</f>
        <v/>
      </c>
      <c r="P357" s="15" t="n"/>
    </row>
    <row r="358">
      <c r="A358" s="14" t="n"/>
      <c r="B358" s="15" t="n"/>
      <c r="C358" s="15" t="n"/>
      <c r="D358" s="15" t="n"/>
      <c r="E358" s="15" t="n"/>
      <c r="F358" s="16" t="n"/>
      <c r="G358" s="17" t="n"/>
      <c r="H358" s="18" t="n"/>
      <c r="I358" s="15" t="n"/>
      <c r="J358" s="19">
        <f>IF(OR($G358="",$H358=""),"",IF($G358=0,"",$H358/$G358))</f>
        <v/>
      </c>
      <c r="K358" s="16">
        <f>IF(OR($B358="",$F358="",$E358="Arla 32"),"",IFERROR(1/(1/SUMPRODUCT(MAX(($B$5:$B$1004=$B358)*($F$5:$F$1004&lt;$F358)*($E$5:$E$1004&lt;&gt;"Arla 32")*$F$5:$F$1004))),""))</f>
        <v/>
      </c>
      <c r="L358" s="16">
        <f>IF($K358="","",$F358-$K358)</f>
        <v/>
      </c>
      <c r="M358" s="17">
        <f>IF(OR($L358="",$G358="",$I358="Não"),"",IF($G358=0,"",$L358/$G358))</f>
        <v/>
      </c>
      <c r="N358" s="18">
        <f>IF(OR($L358="",$H358=""),"",IF($L358&lt;=0,"",$H358/$L358))</f>
        <v/>
      </c>
      <c r="O358" s="15">
        <f>IF($L358="","",IF($L358&gt;Listas!$H$3,"Km rodado alto: confira o km digitado",IF(AND($M358&lt;&gt;"",Listas!$H$2&lt;&gt;""),IF($M358&lt;Listas!$H$2,"Média abaixo do esperado: confira",""),"")))</f>
        <v/>
      </c>
      <c r="P358" s="15" t="n"/>
    </row>
    <row r="359">
      <c r="A359" s="14" t="n"/>
      <c r="B359" s="15" t="n"/>
      <c r="C359" s="15" t="n"/>
      <c r="D359" s="15" t="n"/>
      <c r="E359" s="15" t="n"/>
      <c r="F359" s="16" t="n"/>
      <c r="G359" s="17" t="n"/>
      <c r="H359" s="18" t="n"/>
      <c r="I359" s="15" t="n"/>
      <c r="J359" s="19">
        <f>IF(OR($G359="",$H359=""),"",IF($G359=0,"",$H359/$G359))</f>
        <v/>
      </c>
      <c r="K359" s="16">
        <f>IF(OR($B359="",$F359="",$E359="Arla 32"),"",IFERROR(1/(1/SUMPRODUCT(MAX(($B$5:$B$1004=$B359)*($F$5:$F$1004&lt;$F359)*($E$5:$E$1004&lt;&gt;"Arla 32")*$F$5:$F$1004))),""))</f>
        <v/>
      </c>
      <c r="L359" s="16">
        <f>IF($K359="","",$F359-$K359)</f>
        <v/>
      </c>
      <c r="M359" s="17">
        <f>IF(OR($L359="",$G359="",$I359="Não"),"",IF($G359=0,"",$L359/$G359))</f>
        <v/>
      </c>
      <c r="N359" s="18">
        <f>IF(OR($L359="",$H359=""),"",IF($L359&lt;=0,"",$H359/$L359))</f>
        <v/>
      </c>
      <c r="O359" s="15">
        <f>IF($L359="","",IF($L359&gt;Listas!$H$3,"Km rodado alto: confira o km digitado",IF(AND($M359&lt;&gt;"",Listas!$H$2&lt;&gt;""),IF($M359&lt;Listas!$H$2,"Média abaixo do esperado: confira",""),"")))</f>
        <v/>
      </c>
      <c r="P359" s="15" t="n"/>
    </row>
    <row r="360">
      <c r="A360" s="14" t="n"/>
      <c r="B360" s="15" t="n"/>
      <c r="C360" s="15" t="n"/>
      <c r="D360" s="15" t="n"/>
      <c r="E360" s="15" t="n"/>
      <c r="F360" s="16" t="n"/>
      <c r="G360" s="17" t="n"/>
      <c r="H360" s="18" t="n"/>
      <c r="I360" s="15" t="n"/>
      <c r="J360" s="19">
        <f>IF(OR($G360="",$H360=""),"",IF($G360=0,"",$H360/$G360))</f>
        <v/>
      </c>
      <c r="K360" s="16">
        <f>IF(OR($B360="",$F360="",$E360="Arla 32"),"",IFERROR(1/(1/SUMPRODUCT(MAX(($B$5:$B$1004=$B360)*($F$5:$F$1004&lt;$F360)*($E$5:$E$1004&lt;&gt;"Arla 32")*$F$5:$F$1004))),""))</f>
        <v/>
      </c>
      <c r="L360" s="16">
        <f>IF($K360="","",$F360-$K360)</f>
        <v/>
      </c>
      <c r="M360" s="17">
        <f>IF(OR($L360="",$G360="",$I360="Não"),"",IF($G360=0,"",$L360/$G360))</f>
        <v/>
      </c>
      <c r="N360" s="18">
        <f>IF(OR($L360="",$H360=""),"",IF($L360&lt;=0,"",$H360/$L360))</f>
        <v/>
      </c>
      <c r="O360" s="15">
        <f>IF($L360="","",IF($L360&gt;Listas!$H$3,"Km rodado alto: confira o km digitado",IF(AND($M360&lt;&gt;"",Listas!$H$2&lt;&gt;""),IF($M360&lt;Listas!$H$2,"Média abaixo do esperado: confira",""),"")))</f>
        <v/>
      </c>
      <c r="P360" s="15" t="n"/>
    </row>
    <row r="361">
      <c r="A361" s="14" t="n"/>
      <c r="B361" s="15" t="n"/>
      <c r="C361" s="15" t="n"/>
      <c r="D361" s="15" t="n"/>
      <c r="E361" s="15" t="n"/>
      <c r="F361" s="16" t="n"/>
      <c r="G361" s="17" t="n"/>
      <c r="H361" s="18" t="n"/>
      <c r="I361" s="15" t="n"/>
      <c r="J361" s="19">
        <f>IF(OR($G361="",$H361=""),"",IF($G361=0,"",$H361/$G361))</f>
        <v/>
      </c>
      <c r="K361" s="16">
        <f>IF(OR($B361="",$F361="",$E361="Arla 32"),"",IFERROR(1/(1/SUMPRODUCT(MAX(($B$5:$B$1004=$B361)*($F$5:$F$1004&lt;$F361)*($E$5:$E$1004&lt;&gt;"Arla 32")*$F$5:$F$1004))),""))</f>
        <v/>
      </c>
      <c r="L361" s="16">
        <f>IF($K361="","",$F361-$K361)</f>
        <v/>
      </c>
      <c r="M361" s="17">
        <f>IF(OR($L361="",$G361="",$I361="Não"),"",IF($G361=0,"",$L361/$G361))</f>
        <v/>
      </c>
      <c r="N361" s="18">
        <f>IF(OR($L361="",$H361=""),"",IF($L361&lt;=0,"",$H361/$L361))</f>
        <v/>
      </c>
      <c r="O361" s="15">
        <f>IF($L361="","",IF($L361&gt;Listas!$H$3,"Km rodado alto: confira o km digitado",IF(AND($M361&lt;&gt;"",Listas!$H$2&lt;&gt;""),IF($M361&lt;Listas!$H$2,"Média abaixo do esperado: confira",""),"")))</f>
        <v/>
      </c>
      <c r="P361" s="15" t="n"/>
    </row>
    <row r="362">
      <c r="A362" s="14" t="n"/>
      <c r="B362" s="15" t="n"/>
      <c r="C362" s="15" t="n"/>
      <c r="D362" s="15" t="n"/>
      <c r="E362" s="15" t="n"/>
      <c r="F362" s="16" t="n"/>
      <c r="G362" s="17" t="n"/>
      <c r="H362" s="18" t="n"/>
      <c r="I362" s="15" t="n"/>
      <c r="J362" s="19">
        <f>IF(OR($G362="",$H362=""),"",IF($G362=0,"",$H362/$G362))</f>
        <v/>
      </c>
      <c r="K362" s="16">
        <f>IF(OR($B362="",$F362="",$E362="Arla 32"),"",IFERROR(1/(1/SUMPRODUCT(MAX(($B$5:$B$1004=$B362)*($F$5:$F$1004&lt;$F362)*($E$5:$E$1004&lt;&gt;"Arla 32")*$F$5:$F$1004))),""))</f>
        <v/>
      </c>
      <c r="L362" s="16">
        <f>IF($K362="","",$F362-$K362)</f>
        <v/>
      </c>
      <c r="M362" s="17">
        <f>IF(OR($L362="",$G362="",$I362="Não"),"",IF($G362=0,"",$L362/$G362))</f>
        <v/>
      </c>
      <c r="N362" s="18">
        <f>IF(OR($L362="",$H362=""),"",IF($L362&lt;=0,"",$H362/$L362))</f>
        <v/>
      </c>
      <c r="O362" s="15">
        <f>IF($L362="","",IF($L362&gt;Listas!$H$3,"Km rodado alto: confira o km digitado",IF(AND($M362&lt;&gt;"",Listas!$H$2&lt;&gt;""),IF($M362&lt;Listas!$H$2,"Média abaixo do esperado: confira",""),"")))</f>
        <v/>
      </c>
      <c r="P362" s="15" t="n"/>
    </row>
    <row r="363">
      <c r="A363" s="14" t="n"/>
      <c r="B363" s="15" t="n"/>
      <c r="C363" s="15" t="n"/>
      <c r="D363" s="15" t="n"/>
      <c r="E363" s="15" t="n"/>
      <c r="F363" s="16" t="n"/>
      <c r="G363" s="17" t="n"/>
      <c r="H363" s="18" t="n"/>
      <c r="I363" s="15" t="n"/>
      <c r="J363" s="19">
        <f>IF(OR($G363="",$H363=""),"",IF($G363=0,"",$H363/$G363))</f>
        <v/>
      </c>
      <c r="K363" s="16">
        <f>IF(OR($B363="",$F363="",$E363="Arla 32"),"",IFERROR(1/(1/SUMPRODUCT(MAX(($B$5:$B$1004=$B363)*($F$5:$F$1004&lt;$F363)*($E$5:$E$1004&lt;&gt;"Arla 32")*$F$5:$F$1004))),""))</f>
        <v/>
      </c>
      <c r="L363" s="16">
        <f>IF($K363="","",$F363-$K363)</f>
        <v/>
      </c>
      <c r="M363" s="17">
        <f>IF(OR($L363="",$G363="",$I363="Não"),"",IF($G363=0,"",$L363/$G363))</f>
        <v/>
      </c>
      <c r="N363" s="18">
        <f>IF(OR($L363="",$H363=""),"",IF($L363&lt;=0,"",$H363/$L363))</f>
        <v/>
      </c>
      <c r="O363" s="15">
        <f>IF($L363="","",IF($L363&gt;Listas!$H$3,"Km rodado alto: confira o km digitado",IF(AND($M363&lt;&gt;"",Listas!$H$2&lt;&gt;""),IF($M363&lt;Listas!$H$2,"Média abaixo do esperado: confira",""),"")))</f>
        <v/>
      </c>
      <c r="P363" s="15" t="n"/>
    </row>
    <row r="364">
      <c r="A364" s="14" t="n"/>
      <c r="B364" s="15" t="n"/>
      <c r="C364" s="15" t="n"/>
      <c r="D364" s="15" t="n"/>
      <c r="E364" s="15" t="n"/>
      <c r="F364" s="16" t="n"/>
      <c r="G364" s="17" t="n"/>
      <c r="H364" s="18" t="n"/>
      <c r="I364" s="15" t="n"/>
      <c r="J364" s="19">
        <f>IF(OR($G364="",$H364=""),"",IF($G364=0,"",$H364/$G364))</f>
        <v/>
      </c>
      <c r="K364" s="16">
        <f>IF(OR($B364="",$F364="",$E364="Arla 32"),"",IFERROR(1/(1/SUMPRODUCT(MAX(($B$5:$B$1004=$B364)*($F$5:$F$1004&lt;$F364)*($E$5:$E$1004&lt;&gt;"Arla 32")*$F$5:$F$1004))),""))</f>
        <v/>
      </c>
      <c r="L364" s="16">
        <f>IF($K364="","",$F364-$K364)</f>
        <v/>
      </c>
      <c r="M364" s="17">
        <f>IF(OR($L364="",$G364="",$I364="Não"),"",IF($G364=0,"",$L364/$G364))</f>
        <v/>
      </c>
      <c r="N364" s="18">
        <f>IF(OR($L364="",$H364=""),"",IF($L364&lt;=0,"",$H364/$L364))</f>
        <v/>
      </c>
      <c r="O364" s="15">
        <f>IF($L364="","",IF($L364&gt;Listas!$H$3,"Km rodado alto: confira o km digitado",IF(AND($M364&lt;&gt;"",Listas!$H$2&lt;&gt;""),IF($M364&lt;Listas!$H$2,"Média abaixo do esperado: confira",""),"")))</f>
        <v/>
      </c>
      <c r="P364" s="15" t="n"/>
    </row>
    <row r="365">
      <c r="A365" s="14" t="n"/>
      <c r="B365" s="15" t="n"/>
      <c r="C365" s="15" t="n"/>
      <c r="D365" s="15" t="n"/>
      <c r="E365" s="15" t="n"/>
      <c r="F365" s="16" t="n"/>
      <c r="G365" s="17" t="n"/>
      <c r="H365" s="18" t="n"/>
      <c r="I365" s="15" t="n"/>
      <c r="J365" s="19">
        <f>IF(OR($G365="",$H365=""),"",IF($G365=0,"",$H365/$G365))</f>
        <v/>
      </c>
      <c r="K365" s="16">
        <f>IF(OR($B365="",$F365="",$E365="Arla 32"),"",IFERROR(1/(1/SUMPRODUCT(MAX(($B$5:$B$1004=$B365)*($F$5:$F$1004&lt;$F365)*($E$5:$E$1004&lt;&gt;"Arla 32")*$F$5:$F$1004))),""))</f>
        <v/>
      </c>
      <c r="L365" s="16">
        <f>IF($K365="","",$F365-$K365)</f>
        <v/>
      </c>
      <c r="M365" s="17">
        <f>IF(OR($L365="",$G365="",$I365="Não"),"",IF($G365=0,"",$L365/$G365))</f>
        <v/>
      </c>
      <c r="N365" s="18">
        <f>IF(OR($L365="",$H365=""),"",IF($L365&lt;=0,"",$H365/$L365))</f>
        <v/>
      </c>
      <c r="O365" s="15">
        <f>IF($L365="","",IF($L365&gt;Listas!$H$3,"Km rodado alto: confira o km digitado",IF(AND($M365&lt;&gt;"",Listas!$H$2&lt;&gt;""),IF($M365&lt;Listas!$H$2,"Média abaixo do esperado: confira",""),"")))</f>
        <v/>
      </c>
      <c r="P365" s="15" t="n"/>
    </row>
    <row r="366">
      <c r="A366" s="14" t="n"/>
      <c r="B366" s="15" t="n"/>
      <c r="C366" s="15" t="n"/>
      <c r="D366" s="15" t="n"/>
      <c r="E366" s="15" t="n"/>
      <c r="F366" s="16" t="n"/>
      <c r="G366" s="17" t="n"/>
      <c r="H366" s="18" t="n"/>
      <c r="I366" s="15" t="n"/>
      <c r="J366" s="19">
        <f>IF(OR($G366="",$H366=""),"",IF($G366=0,"",$H366/$G366))</f>
        <v/>
      </c>
      <c r="K366" s="16">
        <f>IF(OR($B366="",$F366="",$E366="Arla 32"),"",IFERROR(1/(1/SUMPRODUCT(MAX(($B$5:$B$1004=$B366)*($F$5:$F$1004&lt;$F366)*($E$5:$E$1004&lt;&gt;"Arla 32")*$F$5:$F$1004))),""))</f>
        <v/>
      </c>
      <c r="L366" s="16">
        <f>IF($K366="","",$F366-$K366)</f>
        <v/>
      </c>
      <c r="M366" s="17">
        <f>IF(OR($L366="",$G366="",$I366="Não"),"",IF($G366=0,"",$L366/$G366))</f>
        <v/>
      </c>
      <c r="N366" s="18">
        <f>IF(OR($L366="",$H366=""),"",IF($L366&lt;=0,"",$H366/$L366))</f>
        <v/>
      </c>
      <c r="O366" s="15">
        <f>IF($L366="","",IF($L366&gt;Listas!$H$3,"Km rodado alto: confira o km digitado",IF(AND($M366&lt;&gt;"",Listas!$H$2&lt;&gt;""),IF($M366&lt;Listas!$H$2,"Média abaixo do esperado: confira",""),"")))</f>
        <v/>
      </c>
      <c r="P366" s="15" t="n"/>
    </row>
    <row r="367">
      <c r="A367" s="14" t="n"/>
      <c r="B367" s="15" t="n"/>
      <c r="C367" s="15" t="n"/>
      <c r="D367" s="15" t="n"/>
      <c r="E367" s="15" t="n"/>
      <c r="F367" s="16" t="n"/>
      <c r="G367" s="17" t="n"/>
      <c r="H367" s="18" t="n"/>
      <c r="I367" s="15" t="n"/>
      <c r="J367" s="19">
        <f>IF(OR($G367="",$H367=""),"",IF($G367=0,"",$H367/$G367))</f>
        <v/>
      </c>
      <c r="K367" s="16">
        <f>IF(OR($B367="",$F367="",$E367="Arla 32"),"",IFERROR(1/(1/SUMPRODUCT(MAX(($B$5:$B$1004=$B367)*($F$5:$F$1004&lt;$F367)*($E$5:$E$1004&lt;&gt;"Arla 32")*$F$5:$F$1004))),""))</f>
        <v/>
      </c>
      <c r="L367" s="16">
        <f>IF($K367="","",$F367-$K367)</f>
        <v/>
      </c>
      <c r="M367" s="17">
        <f>IF(OR($L367="",$G367="",$I367="Não"),"",IF($G367=0,"",$L367/$G367))</f>
        <v/>
      </c>
      <c r="N367" s="18">
        <f>IF(OR($L367="",$H367=""),"",IF($L367&lt;=0,"",$H367/$L367))</f>
        <v/>
      </c>
      <c r="O367" s="15">
        <f>IF($L367="","",IF($L367&gt;Listas!$H$3,"Km rodado alto: confira o km digitado",IF(AND($M367&lt;&gt;"",Listas!$H$2&lt;&gt;""),IF($M367&lt;Listas!$H$2,"Média abaixo do esperado: confira",""),"")))</f>
        <v/>
      </c>
      <c r="P367" s="15" t="n"/>
    </row>
    <row r="368">
      <c r="A368" s="14" t="n"/>
      <c r="B368" s="15" t="n"/>
      <c r="C368" s="15" t="n"/>
      <c r="D368" s="15" t="n"/>
      <c r="E368" s="15" t="n"/>
      <c r="F368" s="16" t="n"/>
      <c r="G368" s="17" t="n"/>
      <c r="H368" s="18" t="n"/>
      <c r="I368" s="15" t="n"/>
      <c r="J368" s="19">
        <f>IF(OR($G368="",$H368=""),"",IF($G368=0,"",$H368/$G368))</f>
        <v/>
      </c>
      <c r="K368" s="16">
        <f>IF(OR($B368="",$F368="",$E368="Arla 32"),"",IFERROR(1/(1/SUMPRODUCT(MAX(($B$5:$B$1004=$B368)*($F$5:$F$1004&lt;$F368)*($E$5:$E$1004&lt;&gt;"Arla 32")*$F$5:$F$1004))),""))</f>
        <v/>
      </c>
      <c r="L368" s="16">
        <f>IF($K368="","",$F368-$K368)</f>
        <v/>
      </c>
      <c r="M368" s="17">
        <f>IF(OR($L368="",$G368="",$I368="Não"),"",IF($G368=0,"",$L368/$G368))</f>
        <v/>
      </c>
      <c r="N368" s="18">
        <f>IF(OR($L368="",$H368=""),"",IF($L368&lt;=0,"",$H368/$L368))</f>
        <v/>
      </c>
      <c r="O368" s="15">
        <f>IF($L368="","",IF($L368&gt;Listas!$H$3,"Km rodado alto: confira o km digitado",IF(AND($M368&lt;&gt;"",Listas!$H$2&lt;&gt;""),IF($M368&lt;Listas!$H$2,"Média abaixo do esperado: confira",""),"")))</f>
        <v/>
      </c>
      <c r="P368" s="15" t="n"/>
    </row>
    <row r="369">
      <c r="A369" s="14" t="n"/>
      <c r="B369" s="15" t="n"/>
      <c r="C369" s="15" t="n"/>
      <c r="D369" s="15" t="n"/>
      <c r="E369" s="15" t="n"/>
      <c r="F369" s="16" t="n"/>
      <c r="G369" s="17" t="n"/>
      <c r="H369" s="18" t="n"/>
      <c r="I369" s="15" t="n"/>
      <c r="J369" s="19">
        <f>IF(OR($G369="",$H369=""),"",IF($G369=0,"",$H369/$G369))</f>
        <v/>
      </c>
      <c r="K369" s="16">
        <f>IF(OR($B369="",$F369="",$E369="Arla 32"),"",IFERROR(1/(1/SUMPRODUCT(MAX(($B$5:$B$1004=$B369)*($F$5:$F$1004&lt;$F369)*($E$5:$E$1004&lt;&gt;"Arla 32")*$F$5:$F$1004))),""))</f>
        <v/>
      </c>
      <c r="L369" s="16">
        <f>IF($K369="","",$F369-$K369)</f>
        <v/>
      </c>
      <c r="M369" s="17">
        <f>IF(OR($L369="",$G369="",$I369="Não"),"",IF($G369=0,"",$L369/$G369))</f>
        <v/>
      </c>
      <c r="N369" s="18">
        <f>IF(OR($L369="",$H369=""),"",IF($L369&lt;=0,"",$H369/$L369))</f>
        <v/>
      </c>
      <c r="O369" s="15">
        <f>IF($L369="","",IF($L369&gt;Listas!$H$3,"Km rodado alto: confira o km digitado",IF(AND($M369&lt;&gt;"",Listas!$H$2&lt;&gt;""),IF($M369&lt;Listas!$H$2,"Média abaixo do esperado: confira",""),"")))</f>
        <v/>
      </c>
      <c r="P369" s="15" t="n"/>
    </row>
    <row r="370">
      <c r="A370" s="14" t="n"/>
      <c r="B370" s="15" t="n"/>
      <c r="C370" s="15" t="n"/>
      <c r="D370" s="15" t="n"/>
      <c r="E370" s="15" t="n"/>
      <c r="F370" s="16" t="n"/>
      <c r="G370" s="17" t="n"/>
      <c r="H370" s="18" t="n"/>
      <c r="I370" s="15" t="n"/>
      <c r="J370" s="19">
        <f>IF(OR($G370="",$H370=""),"",IF($G370=0,"",$H370/$G370))</f>
        <v/>
      </c>
      <c r="K370" s="16">
        <f>IF(OR($B370="",$F370="",$E370="Arla 32"),"",IFERROR(1/(1/SUMPRODUCT(MAX(($B$5:$B$1004=$B370)*($F$5:$F$1004&lt;$F370)*($E$5:$E$1004&lt;&gt;"Arla 32")*$F$5:$F$1004))),""))</f>
        <v/>
      </c>
      <c r="L370" s="16">
        <f>IF($K370="","",$F370-$K370)</f>
        <v/>
      </c>
      <c r="M370" s="17">
        <f>IF(OR($L370="",$G370="",$I370="Não"),"",IF($G370=0,"",$L370/$G370))</f>
        <v/>
      </c>
      <c r="N370" s="18">
        <f>IF(OR($L370="",$H370=""),"",IF($L370&lt;=0,"",$H370/$L370))</f>
        <v/>
      </c>
      <c r="O370" s="15">
        <f>IF($L370="","",IF($L370&gt;Listas!$H$3,"Km rodado alto: confira o km digitado",IF(AND($M370&lt;&gt;"",Listas!$H$2&lt;&gt;""),IF($M370&lt;Listas!$H$2,"Média abaixo do esperado: confira",""),"")))</f>
        <v/>
      </c>
      <c r="P370" s="15" t="n"/>
    </row>
    <row r="371">
      <c r="A371" s="14" t="n"/>
      <c r="B371" s="15" t="n"/>
      <c r="C371" s="15" t="n"/>
      <c r="D371" s="15" t="n"/>
      <c r="E371" s="15" t="n"/>
      <c r="F371" s="16" t="n"/>
      <c r="G371" s="17" t="n"/>
      <c r="H371" s="18" t="n"/>
      <c r="I371" s="15" t="n"/>
      <c r="J371" s="19">
        <f>IF(OR($G371="",$H371=""),"",IF($G371=0,"",$H371/$G371))</f>
        <v/>
      </c>
      <c r="K371" s="16">
        <f>IF(OR($B371="",$F371="",$E371="Arla 32"),"",IFERROR(1/(1/SUMPRODUCT(MAX(($B$5:$B$1004=$B371)*($F$5:$F$1004&lt;$F371)*($E$5:$E$1004&lt;&gt;"Arla 32")*$F$5:$F$1004))),""))</f>
        <v/>
      </c>
      <c r="L371" s="16">
        <f>IF($K371="","",$F371-$K371)</f>
        <v/>
      </c>
      <c r="M371" s="17">
        <f>IF(OR($L371="",$G371="",$I371="Não"),"",IF($G371=0,"",$L371/$G371))</f>
        <v/>
      </c>
      <c r="N371" s="18">
        <f>IF(OR($L371="",$H371=""),"",IF($L371&lt;=0,"",$H371/$L371))</f>
        <v/>
      </c>
      <c r="O371" s="15">
        <f>IF($L371="","",IF($L371&gt;Listas!$H$3,"Km rodado alto: confira o km digitado",IF(AND($M371&lt;&gt;"",Listas!$H$2&lt;&gt;""),IF($M371&lt;Listas!$H$2,"Média abaixo do esperado: confira",""),"")))</f>
        <v/>
      </c>
      <c r="P371" s="15" t="n"/>
    </row>
    <row r="372">
      <c r="A372" s="14" t="n"/>
      <c r="B372" s="15" t="n"/>
      <c r="C372" s="15" t="n"/>
      <c r="D372" s="15" t="n"/>
      <c r="E372" s="15" t="n"/>
      <c r="F372" s="16" t="n"/>
      <c r="G372" s="17" t="n"/>
      <c r="H372" s="18" t="n"/>
      <c r="I372" s="15" t="n"/>
      <c r="J372" s="19">
        <f>IF(OR($G372="",$H372=""),"",IF($G372=0,"",$H372/$G372))</f>
        <v/>
      </c>
      <c r="K372" s="16">
        <f>IF(OR($B372="",$F372="",$E372="Arla 32"),"",IFERROR(1/(1/SUMPRODUCT(MAX(($B$5:$B$1004=$B372)*($F$5:$F$1004&lt;$F372)*($E$5:$E$1004&lt;&gt;"Arla 32")*$F$5:$F$1004))),""))</f>
        <v/>
      </c>
      <c r="L372" s="16">
        <f>IF($K372="","",$F372-$K372)</f>
        <v/>
      </c>
      <c r="M372" s="17">
        <f>IF(OR($L372="",$G372="",$I372="Não"),"",IF($G372=0,"",$L372/$G372))</f>
        <v/>
      </c>
      <c r="N372" s="18">
        <f>IF(OR($L372="",$H372=""),"",IF($L372&lt;=0,"",$H372/$L372))</f>
        <v/>
      </c>
      <c r="O372" s="15">
        <f>IF($L372="","",IF($L372&gt;Listas!$H$3,"Km rodado alto: confira o km digitado",IF(AND($M372&lt;&gt;"",Listas!$H$2&lt;&gt;""),IF($M372&lt;Listas!$H$2,"Média abaixo do esperado: confira",""),"")))</f>
        <v/>
      </c>
      <c r="P372" s="15" t="n"/>
    </row>
    <row r="373">
      <c r="A373" s="14" t="n"/>
      <c r="B373" s="15" t="n"/>
      <c r="C373" s="15" t="n"/>
      <c r="D373" s="15" t="n"/>
      <c r="E373" s="15" t="n"/>
      <c r="F373" s="16" t="n"/>
      <c r="G373" s="17" t="n"/>
      <c r="H373" s="18" t="n"/>
      <c r="I373" s="15" t="n"/>
      <c r="J373" s="19">
        <f>IF(OR($G373="",$H373=""),"",IF($G373=0,"",$H373/$G373))</f>
        <v/>
      </c>
      <c r="K373" s="16">
        <f>IF(OR($B373="",$F373="",$E373="Arla 32"),"",IFERROR(1/(1/SUMPRODUCT(MAX(($B$5:$B$1004=$B373)*($F$5:$F$1004&lt;$F373)*($E$5:$E$1004&lt;&gt;"Arla 32")*$F$5:$F$1004))),""))</f>
        <v/>
      </c>
      <c r="L373" s="16">
        <f>IF($K373="","",$F373-$K373)</f>
        <v/>
      </c>
      <c r="M373" s="17">
        <f>IF(OR($L373="",$G373="",$I373="Não"),"",IF($G373=0,"",$L373/$G373))</f>
        <v/>
      </c>
      <c r="N373" s="18">
        <f>IF(OR($L373="",$H373=""),"",IF($L373&lt;=0,"",$H373/$L373))</f>
        <v/>
      </c>
      <c r="O373" s="15">
        <f>IF($L373="","",IF($L373&gt;Listas!$H$3,"Km rodado alto: confira o km digitado",IF(AND($M373&lt;&gt;"",Listas!$H$2&lt;&gt;""),IF($M373&lt;Listas!$H$2,"Média abaixo do esperado: confira",""),"")))</f>
        <v/>
      </c>
      <c r="P373" s="15" t="n"/>
    </row>
    <row r="374">
      <c r="A374" s="14" t="n"/>
      <c r="B374" s="15" t="n"/>
      <c r="C374" s="15" t="n"/>
      <c r="D374" s="15" t="n"/>
      <c r="E374" s="15" t="n"/>
      <c r="F374" s="16" t="n"/>
      <c r="G374" s="17" t="n"/>
      <c r="H374" s="18" t="n"/>
      <c r="I374" s="15" t="n"/>
      <c r="J374" s="19">
        <f>IF(OR($G374="",$H374=""),"",IF($G374=0,"",$H374/$G374))</f>
        <v/>
      </c>
      <c r="K374" s="16">
        <f>IF(OR($B374="",$F374="",$E374="Arla 32"),"",IFERROR(1/(1/SUMPRODUCT(MAX(($B$5:$B$1004=$B374)*($F$5:$F$1004&lt;$F374)*($E$5:$E$1004&lt;&gt;"Arla 32")*$F$5:$F$1004))),""))</f>
        <v/>
      </c>
      <c r="L374" s="16">
        <f>IF($K374="","",$F374-$K374)</f>
        <v/>
      </c>
      <c r="M374" s="17">
        <f>IF(OR($L374="",$G374="",$I374="Não"),"",IF($G374=0,"",$L374/$G374))</f>
        <v/>
      </c>
      <c r="N374" s="18">
        <f>IF(OR($L374="",$H374=""),"",IF($L374&lt;=0,"",$H374/$L374))</f>
        <v/>
      </c>
      <c r="O374" s="15">
        <f>IF($L374="","",IF($L374&gt;Listas!$H$3,"Km rodado alto: confira o km digitado",IF(AND($M374&lt;&gt;"",Listas!$H$2&lt;&gt;""),IF($M374&lt;Listas!$H$2,"Média abaixo do esperado: confira",""),"")))</f>
        <v/>
      </c>
      <c r="P374" s="15" t="n"/>
    </row>
    <row r="375">
      <c r="A375" s="14" t="n"/>
      <c r="B375" s="15" t="n"/>
      <c r="C375" s="15" t="n"/>
      <c r="D375" s="15" t="n"/>
      <c r="E375" s="15" t="n"/>
      <c r="F375" s="16" t="n"/>
      <c r="G375" s="17" t="n"/>
      <c r="H375" s="18" t="n"/>
      <c r="I375" s="15" t="n"/>
      <c r="J375" s="19">
        <f>IF(OR($G375="",$H375=""),"",IF($G375=0,"",$H375/$G375))</f>
        <v/>
      </c>
      <c r="K375" s="16">
        <f>IF(OR($B375="",$F375="",$E375="Arla 32"),"",IFERROR(1/(1/SUMPRODUCT(MAX(($B$5:$B$1004=$B375)*($F$5:$F$1004&lt;$F375)*($E$5:$E$1004&lt;&gt;"Arla 32")*$F$5:$F$1004))),""))</f>
        <v/>
      </c>
      <c r="L375" s="16">
        <f>IF($K375="","",$F375-$K375)</f>
        <v/>
      </c>
      <c r="M375" s="17">
        <f>IF(OR($L375="",$G375="",$I375="Não"),"",IF($G375=0,"",$L375/$G375))</f>
        <v/>
      </c>
      <c r="N375" s="18">
        <f>IF(OR($L375="",$H375=""),"",IF($L375&lt;=0,"",$H375/$L375))</f>
        <v/>
      </c>
      <c r="O375" s="15">
        <f>IF($L375="","",IF($L375&gt;Listas!$H$3,"Km rodado alto: confira o km digitado",IF(AND($M375&lt;&gt;"",Listas!$H$2&lt;&gt;""),IF($M375&lt;Listas!$H$2,"Média abaixo do esperado: confira",""),"")))</f>
        <v/>
      </c>
      <c r="P375" s="15" t="n"/>
    </row>
    <row r="376">
      <c r="A376" s="14" t="n"/>
      <c r="B376" s="15" t="n"/>
      <c r="C376" s="15" t="n"/>
      <c r="D376" s="15" t="n"/>
      <c r="E376" s="15" t="n"/>
      <c r="F376" s="16" t="n"/>
      <c r="G376" s="17" t="n"/>
      <c r="H376" s="18" t="n"/>
      <c r="I376" s="15" t="n"/>
      <c r="J376" s="19">
        <f>IF(OR($G376="",$H376=""),"",IF($G376=0,"",$H376/$G376))</f>
        <v/>
      </c>
      <c r="K376" s="16">
        <f>IF(OR($B376="",$F376="",$E376="Arla 32"),"",IFERROR(1/(1/SUMPRODUCT(MAX(($B$5:$B$1004=$B376)*($F$5:$F$1004&lt;$F376)*($E$5:$E$1004&lt;&gt;"Arla 32")*$F$5:$F$1004))),""))</f>
        <v/>
      </c>
      <c r="L376" s="16">
        <f>IF($K376="","",$F376-$K376)</f>
        <v/>
      </c>
      <c r="M376" s="17">
        <f>IF(OR($L376="",$G376="",$I376="Não"),"",IF($G376=0,"",$L376/$G376))</f>
        <v/>
      </c>
      <c r="N376" s="18">
        <f>IF(OR($L376="",$H376=""),"",IF($L376&lt;=0,"",$H376/$L376))</f>
        <v/>
      </c>
      <c r="O376" s="15">
        <f>IF($L376="","",IF($L376&gt;Listas!$H$3,"Km rodado alto: confira o km digitado",IF(AND($M376&lt;&gt;"",Listas!$H$2&lt;&gt;""),IF($M376&lt;Listas!$H$2,"Média abaixo do esperado: confira",""),"")))</f>
        <v/>
      </c>
      <c r="P376" s="15" t="n"/>
    </row>
    <row r="377">
      <c r="A377" s="14" t="n"/>
      <c r="B377" s="15" t="n"/>
      <c r="C377" s="15" t="n"/>
      <c r="D377" s="15" t="n"/>
      <c r="E377" s="15" t="n"/>
      <c r="F377" s="16" t="n"/>
      <c r="G377" s="17" t="n"/>
      <c r="H377" s="18" t="n"/>
      <c r="I377" s="15" t="n"/>
      <c r="J377" s="19">
        <f>IF(OR($G377="",$H377=""),"",IF($G377=0,"",$H377/$G377))</f>
        <v/>
      </c>
      <c r="K377" s="16">
        <f>IF(OR($B377="",$F377="",$E377="Arla 32"),"",IFERROR(1/(1/SUMPRODUCT(MAX(($B$5:$B$1004=$B377)*($F$5:$F$1004&lt;$F377)*($E$5:$E$1004&lt;&gt;"Arla 32")*$F$5:$F$1004))),""))</f>
        <v/>
      </c>
      <c r="L377" s="16">
        <f>IF($K377="","",$F377-$K377)</f>
        <v/>
      </c>
      <c r="M377" s="17">
        <f>IF(OR($L377="",$G377="",$I377="Não"),"",IF($G377=0,"",$L377/$G377))</f>
        <v/>
      </c>
      <c r="N377" s="18">
        <f>IF(OR($L377="",$H377=""),"",IF($L377&lt;=0,"",$H377/$L377))</f>
        <v/>
      </c>
      <c r="O377" s="15">
        <f>IF($L377="","",IF($L377&gt;Listas!$H$3,"Km rodado alto: confira o km digitado",IF(AND($M377&lt;&gt;"",Listas!$H$2&lt;&gt;""),IF($M377&lt;Listas!$H$2,"Média abaixo do esperado: confira",""),"")))</f>
        <v/>
      </c>
      <c r="P377" s="15" t="n"/>
    </row>
    <row r="378">
      <c r="A378" s="14" t="n"/>
      <c r="B378" s="15" t="n"/>
      <c r="C378" s="15" t="n"/>
      <c r="D378" s="15" t="n"/>
      <c r="E378" s="15" t="n"/>
      <c r="F378" s="16" t="n"/>
      <c r="G378" s="17" t="n"/>
      <c r="H378" s="18" t="n"/>
      <c r="I378" s="15" t="n"/>
      <c r="J378" s="19">
        <f>IF(OR($G378="",$H378=""),"",IF($G378=0,"",$H378/$G378))</f>
        <v/>
      </c>
      <c r="K378" s="16">
        <f>IF(OR($B378="",$F378="",$E378="Arla 32"),"",IFERROR(1/(1/SUMPRODUCT(MAX(($B$5:$B$1004=$B378)*($F$5:$F$1004&lt;$F378)*($E$5:$E$1004&lt;&gt;"Arla 32")*$F$5:$F$1004))),""))</f>
        <v/>
      </c>
      <c r="L378" s="16">
        <f>IF($K378="","",$F378-$K378)</f>
        <v/>
      </c>
      <c r="M378" s="17">
        <f>IF(OR($L378="",$G378="",$I378="Não"),"",IF($G378=0,"",$L378/$G378))</f>
        <v/>
      </c>
      <c r="N378" s="18">
        <f>IF(OR($L378="",$H378=""),"",IF($L378&lt;=0,"",$H378/$L378))</f>
        <v/>
      </c>
      <c r="O378" s="15">
        <f>IF($L378="","",IF($L378&gt;Listas!$H$3,"Km rodado alto: confira o km digitado",IF(AND($M378&lt;&gt;"",Listas!$H$2&lt;&gt;""),IF($M378&lt;Listas!$H$2,"Média abaixo do esperado: confira",""),"")))</f>
        <v/>
      </c>
      <c r="P378" s="15" t="n"/>
    </row>
    <row r="379">
      <c r="A379" s="14" t="n"/>
      <c r="B379" s="15" t="n"/>
      <c r="C379" s="15" t="n"/>
      <c r="D379" s="15" t="n"/>
      <c r="E379" s="15" t="n"/>
      <c r="F379" s="16" t="n"/>
      <c r="G379" s="17" t="n"/>
      <c r="H379" s="18" t="n"/>
      <c r="I379" s="15" t="n"/>
      <c r="J379" s="19">
        <f>IF(OR($G379="",$H379=""),"",IF($G379=0,"",$H379/$G379))</f>
        <v/>
      </c>
      <c r="K379" s="16">
        <f>IF(OR($B379="",$F379="",$E379="Arla 32"),"",IFERROR(1/(1/SUMPRODUCT(MAX(($B$5:$B$1004=$B379)*($F$5:$F$1004&lt;$F379)*($E$5:$E$1004&lt;&gt;"Arla 32")*$F$5:$F$1004))),""))</f>
        <v/>
      </c>
      <c r="L379" s="16">
        <f>IF($K379="","",$F379-$K379)</f>
        <v/>
      </c>
      <c r="M379" s="17">
        <f>IF(OR($L379="",$G379="",$I379="Não"),"",IF($G379=0,"",$L379/$G379))</f>
        <v/>
      </c>
      <c r="N379" s="18">
        <f>IF(OR($L379="",$H379=""),"",IF($L379&lt;=0,"",$H379/$L379))</f>
        <v/>
      </c>
      <c r="O379" s="15">
        <f>IF($L379="","",IF($L379&gt;Listas!$H$3,"Km rodado alto: confira o km digitado",IF(AND($M379&lt;&gt;"",Listas!$H$2&lt;&gt;""),IF($M379&lt;Listas!$H$2,"Média abaixo do esperado: confira",""),"")))</f>
        <v/>
      </c>
      <c r="P379" s="15" t="n"/>
    </row>
    <row r="380">
      <c r="A380" s="14" t="n"/>
      <c r="B380" s="15" t="n"/>
      <c r="C380" s="15" t="n"/>
      <c r="D380" s="15" t="n"/>
      <c r="E380" s="15" t="n"/>
      <c r="F380" s="16" t="n"/>
      <c r="G380" s="17" t="n"/>
      <c r="H380" s="18" t="n"/>
      <c r="I380" s="15" t="n"/>
      <c r="J380" s="19">
        <f>IF(OR($G380="",$H380=""),"",IF($G380=0,"",$H380/$G380))</f>
        <v/>
      </c>
      <c r="K380" s="16">
        <f>IF(OR($B380="",$F380="",$E380="Arla 32"),"",IFERROR(1/(1/SUMPRODUCT(MAX(($B$5:$B$1004=$B380)*($F$5:$F$1004&lt;$F380)*($E$5:$E$1004&lt;&gt;"Arla 32")*$F$5:$F$1004))),""))</f>
        <v/>
      </c>
      <c r="L380" s="16">
        <f>IF($K380="","",$F380-$K380)</f>
        <v/>
      </c>
      <c r="M380" s="17">
        <f>IF(OR($L380="",$G380="",$I380="Não"),"",IF($G380=0,"",$L380/$G380))</f>
        <v/>
      </c>
      <c r="N380" s="18">
        <f>IF(OR($L380="",$H380=""),"",IF($L380&lt;=0,"",$H380/$L380))</f>
        <v/>
      </c>
      <c r="O380" s="15">
        <f>IF($L380="","",IF($L380&gt;Listas!$H$3,"Km rodado alto: confira o km digitado",IF(AND($M380&lt;&gt;"",Listas!$H$2&lt;&gt;""),IF($M380&lt;Listas!$H$2,"Média abaixo do esperado: confira",""),"")))</f>
        <v/>
      </c>
      <c r="P380" s="15" t="n"/>
    </row>
    <row r="381">
      <c r="A381" s="14" t="n"/>
      <c r="B381" s="15" t="n"/>
      <c r="C381" s="15" t="n"/>
      <c r="D381" s="15" t="n"/>
      <c r="E381" s="15" t="n"/>
      <c r="F381" s="16" t="n"/>
      <c r="G381" s="17" t="n"/>
      <c r="H381" s="18" t="n"/>
      <c r="I381" s="15" t="n"/>
      <c r="J381" s="19">
        <f>IF(OR($G381="",$H381=""),"",IF($G381=0,"",$H381/$G381))</f>
        <v/>
      </c>
      <c r="K381" s="16">
        <f>IF(OR($B381="",$F381="",$E381="Arla 32"),"",IFERROR(1/(1/SUMPRODUCT(MAX(($B$5:$B$1004=$B381)*($F$5:$F$1004&lt;$F381)*($E$5:$E$1004&lt;&gt;"Arla 32")*$F$5:$F$1004))),""))</f>
        <v/>
      </c>
      <c r="L381" s="16">
        <f>IF($K381="","",$F381-$K381)</f>
        <v/>
      </c>
      <c r="M381" s="17">
        <f>IF(OR($L381="",$G381="",$I381="Não"),"",IF($G381=0,"",$L381/$G381))</f>
        <v/>
      </c>
      <c r="N381" s="18">
        <f>IF(OR($L381="",$H381=""),"",IF($L381&lt;=0,"",$H381/$L381))</f>
        <v/>
      </c>
      <c r="O381" s="15">
        <f>IF($L381="","",IF($L381&gt;Listas!$H$3,"Km rodado alto: confira o km digitado",IF(AND($M381&lt;&gt;"",Listas!$H$2&lt;&gt;""),IF($M381&lt;Listas!$H$2,"Média abaixo do esperado: confira",""),"")))</f>
        <v/>
      </c>
      <c r="P381" s="15" t="n"/>
    </row>
    <row r="382">
      <c r="A382" s="14" t="n"/>
      <c r="B382" s="15" t="n"/>
      <c r="C382" s="15" t="n"/>
      <c r="D382" s="15" t="n"/>
      <c r="E382" s="15" t="n"/>
      <c r="F382" s="16" t="n"/>
      <c r="G382" s="17" t="n"/>
      <c r="H382" s="18" t="n"/>
      <c r="I382" s="15" t="n"/>
      <c r="J382" s="19">
        <f>IF(OR($G382="",$H382=""),"",IF($G382=0,"",$H382/$G382))</f>
        <v/>
      </c>
      <c r="K382" s="16">
        <f>IF(OR($B382="",$F382="",$E382="Arla 32"),"",IFERROR(1/(1/SUMPRODUCT(MAX(($B$5:$B$1004=$B382)*($F$5:$F$1004&lt;$F382)*($E$5:$E$1004&lt;&gt;"Arla 32")*$F$5:$F$1004))),""))</f>
        <v/>
      </c>
      <c r="L382" s="16">
        <f>IF($K382="","",$F382-$K382)</f>
        <v/>
      </c>
      <c r="M382" s="17">
        <f>IF(OR($L382="",$G382="",$I382="Não"),"",IF($G382=0,"",$L382/$G382))</f>
        <v/>
      </c>
      <c r="N382" s="18">
        <f>IF(OR($L382="",$H382=""),"",IF($L382&lt;=0,"",$H382/$L382))</f>
        <v/>
      </c>
      <c r="O382" s="15">
        <f>IF($L382="","",IF($L382&gt;Listas!$H$3,"Km rodado alto: confira o km digitado",IF(AND($M382&lt;&gt;"",Listas!$H$2&lt;&gt;""),IF($M382&lt;Listas!$H$2,"Média abaixo do esperado: confira",""),"")))</f>
        <v/>
      </c>
      <c r="P382" s="15" t="n"/>
    </row>
    <row r="383">
      <c r="A383" s="14" t="n"/>
      <c r="B383" s="15" t="n"/>
      <c r="C383" s="15" t="n"/>
      <c r="D383" s="15" t="n"/>
      <c r="E383" s="15" t="n"/>
      <c r="F383" s="16" t="n"/>
      <c r="G383" s="17" t="n"/>
      <c r="H383" s="18" t="n"/>
      <c r="I383" s="15" t="n"/>
      <c r="J383" s="19">
        <f>IF(OR($G383="",$H383=""),"",IF($G383=0,"",$H383/$G383))</f>
        <v/>
      </c>
      <c r="K383" s="16">
        <f>IF(OR($B383="",$F383="",$E383="Arla 32"),"",IFERROR(1/(1/SUMPRODUCT(MAX(($B$5:$B$1004=$B383)*($F$5:$F$1004&lt;$F383)*($E$5:$E$1004&lt;&gt;"Arla 32")*$F$5:$F$1004))),""))</f>
        <v/>
      </c>
      <c r="L383" s="16">
        <f>IF($K383="","",$F383-$K383)</f>
        <v/>
      </c>
      <c r="M383" s="17">
        <f>IF(OR($L383="",$G383="",$I383="Não"),"",IF($G383=0,"",$L383/$G383))</f>
        <v/>
      </c>
      <c r="N383" s="18">
        <f>IF(OR($L383="",$H383=""),"",IF($L383&lt;=0,"",$H383/$L383))</f>
        <v/>
      </c>
      <c r="O383" s="15">
        <f>IF($L383="","",IF($L383&gt;Listas!$H$3,"Km rodado alto: confira o km digitado",IF(AND($M383&lt;&gt;"",Listas!$H$2&lt;&gt;""),IF($M383&lt;Listas!$H$2,"Média abaixo do esperado: confira",""),"")))</f>
        <v/>
      </c>
      <c r="P383" s="15" t="n"/>
    </row>
    <row r="384">
      <c r="A384" s="14" t="n"/>
      <c r="B384" s="15" t="n"/>
      <c r="C384" s="15" t="n"/>
      <c r="D384" s="15" t="n"/>
      <c r="E384" s="15" t="n"/>
      <c r="F384" s="16" t="n"/>
      <c r="G384" s="17" t="n"/>
      <c r="H384" s="18" t="n"/>
      <c r="I384" s="15" t="n"/>
      <c r="J384" s="19">
        <f>IF(OR($G384="",$H384=""),"",IF($G384=0,"",$H384/$G384))</f>
        <v/>
      </c>
      <c r="K384" s="16">
        <f>IF(OR($B384="",$F384="",$E384="Arla 32"),"",IFERROR(1/(1/SUMPRODUCT(MAX(($B$5:$B$1004=$B384)*($F$5:$F$1004&lt;$F384)*($E$5:$E$1004&lt;&gt;"Arla 32")*$F$5:$F$1004))),""))</f>
        <v/>
      </c>
      <c r="L384" s="16">
        <f>IF($K384="","",$F384-$K384)</f>
        <v/>
      </c>
      <c r="M384" s="17">
        <f>IF(OR($L384="",$G384="",$I384="Não"),"",IF($G384=0,"",$L384/$G384))</f>
        <v/>
      </c>
      <c r="N384" s="18">
        <f>IF(OR($L384="",$H384=""),"",IF($L384&lt;=0,"",$H384/$L384))</f>
        <v/>
      </c>
      <c r="O384" s="15">
        <f>IF($L384="","",IF($L384&gt;Listas!$H$3,"Km rodado alto: confira o km digitado",IF(AND($M384&lt;&gt;"",Listas!$H$2&lt;&gt;""),IF($M384&lt;Listas!$H$2,"Média abaixo do esperado: confira",""),"")))</f>
        <v/>
      </c>
      <c r="P384" s="15" t="n"/>
    </row>
    <row r="385">
      <c r="A385" s="14" t="n"/>
      <c r="B385" s="15" t="n"/>
      <c r="C385" s="15" t="n"/>
      <c r="D385" s="15" t="n"/>
      <c r="E385" s="15" t="n"/>
      <c r="F385" s="16" t="n"/>
      <c r="G385" s="17" t="n"/>
      <c r="H385" s="18" t="n"/>
      <c r="I385" s="15" t="n"/>
      <c r="J385" s="19">
        <f>IF(OR($G385="",$H385=""),"",IF($G385=0,"",$H385/$G385))</f>
        <v/>
      </c>
      <c r="K385" s="16">
        <f>IF(OR($B385="",$F385="",$E385="Arla 32"),"",IFERROR(1/(1/SUMPRODUCT(MAX(($B$5:$B$1004=$B385)*($F$5:$F$1004&lt;$F385)*($E$5:$E$1004&lt;&gt;"Arla 32")*$F$5:$F$1004))),""))</f>
        <v/>
      </c>
      <c r="L385" s="16">
        <f>IF($K385="","",$F385-$K385)</f>
        <v/>
      </c>
      <c r="M385" s="17">
        <f>IF(OR($L385="",$G385="",$I385="Não"),"",IF($G385=0,"",$L385/$G385))</f>
        <v/>
      </c>
      <c r="N385" s="18">
        <f>IF(OR($L385="",$H385=""),"",IF($L385&lt;=0,"",$H385/$L385))</f>
        <v/>
      </c>
      <c r="O385" s="15">
        <f>IF($L385="","",IF($L385&gt;Listas!$H$3,"Km rodado alto: confira o km digitado",IF(AND($M385&lt;&gt;"",Listas!$H$2&lt;&gt;""),IF($M385&lt;Listas!$H$2,"Média abaixo do esperado: confira",""),"")))</f>
        <v/>
      </c>
      <c r="P385" s="15" t="n"/>
    </row>
    <row r="386">
      <c r="A386" s="14" t="n"/>
      <c r="B386" s="15" t="n"/>
      <c r="C386" s="15" t="n"/>
      <c r="D386" s="15" t="n"/>
      <c r="E386" s="15" t="n"/>
      <c r="F386" s="16" t="n"/>
      <c r="G386" s="17" t="n"/>
      <c r="H386" s="18" t="n"/>
      <c r="I386" s="15" t="n"/>
      <c r="J386" s="19">
        <f>IF(OR($G386="",$H386=""),"",IF($G386=0,"",$H386/$G386))</f>
        <v/>
      </c>
      <c r="K386" s="16">
        <f>IF(OR($B386="",$F386="",$E386="Arla 32"),"",IFERROR(1/(1/SUMPRODUCT(MAX(($B$5:$B$1004=$B386)*($F$5:$F$1004&lt;$F386)*($E$5:$E$1004&lt;&gt;"Arla 32")*$F$5:$F$1004))),""))</f>
        <v/>
      </c>
      <c r="L386" s="16">
        <f>IF($K386="","",$F386-$K386)</f>
        <v/>
      </c>
      <c r="M386" s="17">
        <f>IF(OR($L386="",$G386="",$I386="Não"),"",IF($G386=0,"",$L386/$G386))</f>
        <v/>
      </c>
      <c r="N386" s="18">
        <f>IF(OR($L386="",$H386=""),"",IF($L386&lt;=0,"",$H386/$L386))</f>
        <v/>
      </c>
      <c r="O386" s="15">
        <f>IF($L386="","",IF($L386&gt;Listas!$H$3,"Km rodado alto: confira o km digitado",IF(AND($M386&lt;&gt;"",Listas!$H$2&lt;&gt;""),IF($M386&lt;Listas!$H$2,"Média abaixo do esperado: confira",""),"")))</f>
        <v/>
      </c>
      <c r="P386" s="15" t="n"/>
    </row>
    <row r="387">
      <c r="A387" s="14" t="n"/>
      <c r="B387" s="15" t="n"/>
      <c r="C387" s="15" t="n"/>
      <c r="D387" s="15" t="n"/>
      <c r="E387" s="15" t="n"/>
      <c r="F387" s="16" t="n"/>
      <c r="G387" s="17" t="n"/>
      <c r="H387" s="18" t="n"/>
      <c r="I387" s="15" t="n"/>
      <c r="J387" s="19">
        <f>IF(OR($G387="",$H387=""),"",IF($G387=0,"",$H387/$G387))</f>
        <v/>
      </c>
      <c r="K387" s="16">
        <f>IF(OR($B387="",$F387="",$E387="Arla 32"),"",IFERROR(1/(1/SUMPRODUCT(MAX(($B$5:$B$1004=$B387)*($F$5:$F$1004&lt;$F387)*($E$5:$E$1004&lt;&gt;"Arla 32")*$F$5:$F$1004))),""))</f>
        <v/>
      </c>
      <c r="L387" s="16">
        <f>IF($K387="","",$F387-$K387)</f>
        <v/>
      </c>
      <c r="M387" s="17">
        <f>IF(OR($L387="",$G387="",$I387="Não"),"",IF($G387=0,"",$L387/$G387))</f>
        <v/>
      </c>
      <c r="N387" s="18">
        <f>IF(OR($L387="",$H387=""),"",IF($L387&lt;=0,"",$H387/$L387))</f>
        <v/>
      </c>
      <c r="O387" s="15">
        <f>IF($L387="","",IF($L387&gt;Listas!$H$3,"Km rodado alto: confira o km digitado",IF(AND($M387&lt;&gt;"",Listas!$H$2&lt;&gt;""),IF($M387&lt;Listas!$H$2,"Média abaixo do esperado: confira",""),"")))</f>
        <v/>
      </c>
      <c r="P387" s="15" t="n"/>
    </row>
    <row r="388">
      <c r="A388" s="14" t="n"/>
      <c r="B388" s="15" t="n"/>
      <c r="C388" s="15" t="n"/>
      <c r="D388" s="15" t="n"/>
      <c r="E388" s="15" t="n"/>
      <c r="F388" s="16" t="n"/>
      <c r="G388" s="17" t="n"/>
      <c r="H388" s="18" t="n"/>
      <c r="I388" s="15" t="n"/>
      <c r="J388" s="19">
        <f>IF(OR($G388="",$H388=""),"",IF($G388=0,"",$H388/$G388))</f>
        <v/>
      </c>
      <c r="K388" s="16">
        <f>IF(OR($B388="",$F388="",$E388="Arla 32"),"",IFERROR(1/(1/SUMPRODUCT(MAX(($B$5:$B$1004=$B388)*($F$5:$F$1004&lt;$F388)*($E$5:$E$1004&lt;&gt;"Arla 32")*$F$5:$F$1004))),""))</f>
        <v/>
      </c>
      <c r="L388" s="16">
        <f>IF($K388="","",$F388-$K388)</f>
        <v/>
      </c>
      <c r="M388" s="17">
        <f>IF(OR($L388="",$G388="",$I388="Não"),"",IF($G388=0,"",$L388/$G388))</f>
        <v/>
      </c>
      <c r="N388" s="18">
        <f>IF(OR($L388="",$H388=""),"",IF($L388&lt;=0,"",$H388/$L388))</f>
        <v/>
      </c>
      <c r="O388" s="15">
        <f>IF($L388="","",IF($L388&gt;Listas!$H$3,"Km rodado alto: confira o km digitado",IF(AND($M388&lt;&gt;"",Listas!$H$2&lt;&gt;""),IF($M388&lt;Listas!$H$2,"Média abaixo do esperado: confira",""),"")))</f>
        <v/>
      </c>
      <c r="P388" s="15" t="n"/>
    </row>
    <row r="389">
      <c r="A389" s="14" t="n"/>
      <c r="B389" s="15" t="n"/>
      <c r="C389" s="15" t="n"/>
      <c r="D389" s="15" t="n"/>
      <c r="E389" s="15" t="n"/>
      <c r="F389" s="16" t="n"/>
      <c r="G389" s="17" t="n"/>
      <c r="H389" s="18" t="n"/>
      <c r="I389" s="15" t="n"/>
      <c r="J389" s="19">
        <f>IF(OR($G389="",$H389=""),"",IF($G389=0,"",$H389/$G389))</f>
        <v/>
      </c>
      <c r="K389" s="16">
        <f>IF(OR($B389="",$F389="",$E389="Arla 32"),"",IFERROR(1/(1/SUMPRODUCT(MAX(($B$5:$B$1004=$B389)*($F$5:$F$1004&lt;$F389)*($E$5:$E$1004&lt;&gt;"Arla 32")*$F$5:$F$1004))),""))</f>
        <v/>
      </c>
      <c r="L389" s="16">
        <f>IF($K389="","",$F389-$K389)</f>
        <v/>
      </c>
      <c r="M389" s="17">
        <f>IF(OR($L389="",$G389="",$I389="Não"),"",IF($G389=0,"",$L389/$G389))</f>
        <v/>
      </c>
      <c r="N389" s="18">
        <f>IF(OR($L389="",$H389=""),"",IF($L389&lt;=0,"",$H389/$L389))</f>
        <v/>
      </c>
      <c r="O389" s="15">
        <f>IF($L389="","",IF($L389&gt;Listas!$H$3,"Km rodado alto: confira o km digitado",IF(AND($M389&lt;&gt;"",Listas!$H$2&lt;&gt;""),IF($M389&lt;Listas!$H$2,"Média abaixo do esperado: confira",""),"")))</f>
        <v/>
      </c>
      <c r="P389" s="15" t="n"/>
    </row>
    <row r="390">
      <c r="A390" s="14" t="n"/>
      <c r="B390" s="15" t="n"/>
      <c r="C390" s="15" t="n"/>
      <c r="D390" s="15" t="n"/>
      <c r="E390" s="15" t="n"/>
      <c r="F390" s="16" t="n"/>
      <c r="G390" s="17" t="n"/>
      <c r="H390" s="18" t="n"/>
      <c r="I390" s="15" t="n"/>
      <c r="J390" s="19">
        <f>IF(OR($G390="",$H390=""),"",IF($G390=0,"",$H390/$G390))</f>
        <v/>
      </c>
      <c r="K390" s="16">
        <f>IF(OR($B390="",$F390="",$E390="Arla 32"),"",IFERROR(1/(1/SUMPRODUCT(MAX(($B$5:$B$1004=$B390)*($F$5:$F$1004&lt;$F390)*($E$5:$E$1004&lt;&gt;"Arla 32")*$F$5:$F$1004))),""))</f>
        <v/>
      </c>
      <c r="L390" s="16">
        <f>IF($K390="","",$F390-$K390)</f>
        <v/>
      </c>
      <c r="M390" s="17">
        <f>IF(OR($L390="",$G390="",$I390="Não"),"",IF($G390=0,"",$L390/$G390))</f>
        <v/>
      </c>
      <c r="N390" s="18">
        <f>IF(OR($L390="",$H390=""),"",IF($L390&lt;=0,"",$H390/$L390))</f>
        <v/>
      </c>
      <c r="O390" s="15">
        <f>IF($L390="","",IF($L390&gt;Listas!$H$3,"Km rodado alto: confira o km digitado",IF(AND($M390&lt;&gt;"",Listas!$H$2&lt;&gt;""),IF($M390&lt;Listas!$H$2,"Média abaixo do esperado: confira",""),"")))</f>
        <v/>
      </c>
      <c r="P390" s="15" t="n"/>
    </row>
    <row r="391">
      <c r="A391" s="14" t="n"/>
      <c r="B391" s="15" t="n"/>
      <c r="C391" s="15" t="n"/>
      <c r="D391" s="15" t="n"/>
      <c r="E391" s="15" t="n"/>
      <c r="F391" s="16" t="n"/>
      <c r="G391" s="17" t="n"/>
      <c r="H391" s="18" t="n"/>
      <c r="I391" s="15" t="n"/>
      <c r="J391" s="19">
        <f>IF(OR($G391="",$H391=""),"",IF($G391=0,"",$H391/$G391))</f>
        <v/>
      </c>
      <c r="K391" s="16">
        <f>IF(OR($B391="",$F391="",$E391="Arla 32"),"",IFERROR(1/(1/SUMPRODUCT(MAX(($B$5:$B$1004=$B391)*($F$5:$F$1004&lt;$F391)*($E$5:$E$1004&lt;&gt;"Arla 32")*$F$5:$F$1004))),""))</f>
        <v/>
      </c>
      <c r="L391" s="16">
        <f>IF($K391="","",$F391-$K391)</f>
        <v/>
      </c>
      <c r="M391" s="17">
        <f>IF(OR($L391="",$G391="",$I391="Não"),"",IF($G391=0,"",$L391/$G391))</f>
        <v/>
      </c>
      <c r="N391" s="18">
        <f>IF(OR($L391="",$H391=""),"",IF($L391&lt;=0,"",$H391/$L391))</f>
        <v/>
      </c>
      <c r="O391" s="15">
        <f>IF($L391="","",IF($L391&gt;Listas!$H$3,"Km rodado alto: confira o km digitado",IF(AND($M391&lt;&gt;"",Listas!$H$2&lt;&gt;""),IF($M391&lt;Listas!$H$2,"Média abaixo do esperado: confira",""),"")))</f>
        <v/>
      </c>
      <c r="P391" s="15" t="n"/>
    </row>
    <row r="392">
      <c r="A392" s="14" t="n"/>
      <c r="B392" s="15" t="n"/>
      <c r="C392" s="15" t="n"/>
      <c r="D392" s="15" t="n"/>
      <c r="E392" s="15" t="n"/>
      <c r="F392" s="16" t="n"/>
      <c r="G392" s="17" t="n"/>
      <c r="H392" s="18" t="n"/>
      <c r="I392" s="15" t="n"/>
      <c r="J392" s="19">
        <f>IF(OR($G392="",$H392=""),"",IF($G392=0,"",$H392/$G392))</f>
        <v/>
      </c>
      <c r="K392" s="16">
        <f>IF(OR($B392="",$F392="",$E392="Arla 32"),"",IFERROR(1/(1/SUMPRODUCT(MAX(($B$5:$B$1004=$B392)*($F$5:$F$1004&lt;$F392)*($E$5:$E$1004&lt;&gt;"Arla 32")*$F$5:$F$1004))),""))</f>
        <v/>
      </c>
      <c r="L392" s="16">
        <f>IF($K392="","",$F392-$K392)</f>
        <v/>
      </c>
      <c r="M392" s="17">
        <f>IF(OR($L392="",$G392="",$I392="Não"),"",IF($G392=0,"",$L392/$G392))</f>
        <v/>
      </c>
      <c r="N392" s="18">
        <f>IF(OR($L392="",$H392=""),"",IF($L392&lt;=0,"",$H392/$L392))</f>
        <v/>
      </c>
      <c r="O392" s="15">
        <f>IF($L392="","",IF($L392&gt;Listas!$H$3,"Km rodado alto: confira o km digitado",IF(AND($M392&lt;&gt;"",Listas!$H$2&lt;&gt;""),IF($M392&lt;Listas!$H$2,"Média abaixo do esperado: confira",""),"")))</f>
        <v/>
      </c>
      <c r="P392" s="15" t="n"/>
    </row>
    <row r="393">
      <c r="A393" s="14" t="n"/>
      <c r="B393" s="15" t="n"/>
      <c r="C393" s="15" t="n"/>
      <c r="D393" s="15" t="n"/>
      <c r="E393" s="15" t="n"/>
      <c r="F393" s="16" t="n"/>
      <c r="G393" s="17" t="n"/>
      <c r="H393" s="18" t="n"/>
      <c r="I393" s="15" t="n"/>
      <c r="J393" s="19">
        <f>IF(OR($G393="",$H393=""),"",IF($G393=0,"",$H393/$G393))</f>
        <v/>
      </c>
      <c r="K393" s="16">
        <f>IF(OR($B393="",$F393="",$E393="Arla 32"),"",IFERROR(1/(1/SUMPRODUCT(MAX(($B$5:$B$1004=$B393)*($F$5:$F$1004&lt;$F393)*($E$5:$E$1004&lt;&gt;"Arla 32")*$F$5:$F$1004))),""))</f>
        <v/>
      </c>
      <c r="L393" s="16">
        <f>IF($K393="","",$F393-$K393)</f>
        <v/>
      </c>
      <c r="M393" s="17">
        <f>IF(OR($L393="",$G393="",$I393="Não"),"",IF($G393=0,"",$L393/$G393))</f>
        <v/>
      </c>
      <c r="N393" s="18">
        <f>IF(OR($L393="",$H393=""),"",IF($L393&lt;=0,"",$H393/$L393))</f>
        <v/>
      </c>
      <c r="O393" s="15">
        <f>IF($L393="","",IF($L393&gt;Listas!$H$3,"Km rodado alto: confira o km digitado",IF(AND($M393&lt;&gt;"",Listas!$H$2&lt;&gt;""),IF($M393&lt;Listas!$H$2,"Média abaixo do esperado: confira",""),"")))</f>
        <v/>
      </c>
      <c r="P393" s="15" t="n"/>
    </row>
    <row r="394">
      <c r="A394" s="14" t="n"/>
      <c r="B394" s="15" t="n"/>
      <c r="C394" s="15" t="n"/>
      <c r="D394" s="15" t="n"/>
      <c r="E394" s="15" t="n"/>
      <c r="F394" s="16" t="n"/>
      <c r="G394" s="17" t="n"/>
      <c r="H394" s="18" t="n"/>
      <c r="I394" s="15" t="n"/>
      <c r="J394" s="19">
        <f>IF(OR($G394="",$H394=""),"",IF($G394=0,"",$H394/$G394))</f>
        <v/>
      </c>
      <c r="K394" s="16">
        <f>IF(OR($B394="",$F394="",$E394="Arla 32"),"",IFERROR(1/(1/SUMPRODUCT(MAX(($B$5:$B$1004=$B394)*($F$5:$F$1004&lt;$F394)*($E$5:$E$1004&lt;&gt;"Arla 32")*$F$5:$F$1004))),""))</f>
        <v/>
      </c>
      <c r="L394" s="16">
        <f>IF($K394="","",$F394-$K394)</f>
        <v/>
      </c>
      <c r="M394" s="17">
        <f>IF(OR($L394="",$G394="",$I394="Não"),"",IF($G394=0,"",$L394/$G394))</f>
        <v/>
      </c>
      <c r="N394" s="18">
        <f>IF(OR($L394="",$H394=""),"",IF($L394&lt;=0,"",$H394/$L394))</f>
        <v/>
      </c>
      <c r="O394" s="15">
        <f>IF($L394="","",IF($L394&gt;Listas!$H$3,"Km rodado alto: confira o km digitado",IF(AND($M394&lt;&gt;"",Listas!$H$2&lt;&gt;""),IF($M394&lt;Listas!$H$2,"Média abaixo do esperado: confira",""),"")))</f>
        <v/>
      </c>
      <c r="P394" s="15" t="n"/>
    </row>
    <row r="395">
      <c r="A395" s="14" t="n"/>
      <c r="B395" s="15" t="n"/>
      <c r="C395" s="15" t="n"/>
      <c r="D395" s="15" t="n"/>
      <c r="E395" s="15" t="n"/>
      <c r="F395" s="16" t="n"/>
      <c r="G395" s="17" t="n"/>
      <c r="H395" s="18" t="n"/>
      <c r="I395" s="15" t="n"/>
      <c r="J395" s="19">
        <f>IF(OR($G395="",$H395=""),"",IF($G395=0,"",$H395/$G395))</f>
        <v/>
      </c>
      <c r="K395" s="16">
        <f>IF(OR($B395="",$F395="",$E395="Arla 32"),"",IFERROR(1/(1/SUMPRODUCT(MAX(($B$5:$B$1004=$B395)*($F$5:$F$1004&lt;$F395)*($E$5:$E$1004&lt;&gt;"Arla 32")*$F$5:$F$1004))),""))</f>
        <v/>
      </c>
      <c r="L395" s="16">
        <f>IF($K395="","",$F395-$K395)</f>
        <v/>
      </c>
      <c r="M395" s="17">
        <f>IF(OR($L395="",$G395="",$I395="Não"),"",IF($G395=0,"",$L395/$G395))</f>
        <v/>
      </c>
      <c r="N395" s="18">
        <f>IF(OR($L395="",$H395=""),"",IF($L395&lt;=0,"",$H395/$L395))</f>
        <v/>
      </c>
      <c r="O395" s="15">
        <f>IF($L395="","",IF($L395&gt;Listas!$H$3,"Km rodado alto: confira o km digitado",IF(AND($M395&lt;&gt;"",Listas!$H$2&lt;&gt;""),IF($M395&lt;Listas!$H$2,"Média abaixo do esperado: confira",""),"")))</f>
        <v/>
      </c>
      <c r="P395" s="15" t="n"/>
    </row>
    <row r="396">
      <c r="A396" s="14" t="n"/>
      <c r="B396" s="15" t="n"/>
      <c r="C396" s="15" t="n"/>
      <c r="D396" s="15" t="n"/>
      <c r="E396" s="15" t="n"/>
      <c r="F396" s="16" t="n"/>
      <c r="G396" s="17" t="n"/>
      <c r="H396" s="18" t="n"/>
      <c r="I396" s="15" t="n"/>
      <c r="J396" s="19">
        <f>IF(OR($G396="",$H396=""),"",IF($G396=0,"",$H396/$G396))</f>
        <v/>
      </c>
      <c r="K396" s="16">
        <f>IF(OR($B396="",$F396="",$E396="Arla 32"),"",IFERROR(1/(1/SUMPRODUCT(MAX(($B$5:$B$1004=$B396)*($F$5:$F$1004&lt;$F396)*($E$5:$E$1004&lt;&gt;"Arla 32")*$F$5:$F$1004))),""))</f>
        <v/>
      </c>
      <c r="L396" s="16">
        <f>IF($K396="","",$F396-$K396)</f>
        <v/>
      </c>
      <c r="M396" s="17">
        <f>IF(OR($L396="",$G396="",$I396="Não"),"",IF($G396=0,"",$L396/$G396))</f>
        <v/>
      </c>
      <c r="N396" s="18">
        <f>IF(OR($L396="",$H396=""),"",IF($L396&lt;=0,"",$H396/$L396))</f>
        <v/>
      </c>
      <c r="O396" s="15">
        <f>IF($L396="","",IF($L396&gt;Listas!$H$3,"Km rodado alto: confira o km digitado",IF(AND($M396&lt;&gt;"",Listas!$H$2&lt;&gt;""),IF($M396&lt;Listas!$H$2,"Média abaixo do esperado: confira",""),"")))</f>
        <v/>
      </c>
      <c r="P396" s="15" t="n"/>
    </row>
    <row r="397">
      <c r="A397" s="14" t="n"/>
      <c r="B397" s="15" t="n"/>
      <c r="C397" s="15" t="n"/>
      <c r="D397" s="15" t="n"/>
      <c r="E397" s="15" t="n"/>
      <c r="F397" s="16" t="n"/>
      <c r="G397" s="17" t="n"/>
      <c r="H397" s="18" t="n"/>
      <c r="I397" s="15" t="n"/>
      <c r="J397" s="19">
        <f>IF(OR($G397="",$H397=""),"",IF($G397=0,"",$H397/$G397))</f>
        <v/>
      </c>
      <c r="K397" s="16">
        <f>IF(OR($B397="",$F397="",$E397="Arla 32"),"",IFERROR(1/(1/SUMPRODUCT(MAX(($B$5:$B$1004=$B397)*($F$5:$F$1004&lt;$F397)*($E$5:$E$1004&lt;&gt;"Arla 32")*$F$5:$F$1004))),""))</f>
        <v/>
      </c>
      <c r="L397" s="16">
        <f>IF($K397="","",$F397-$K397)</f>
        <v/>
      </c>
      <c r="M397" s="17">
        <f>IF(OR($L397="",$G397="",$I397="Não"),"",IF($G397=0,"",$L397/$G397))</f>
        <v/>
      </c>
      <c r="N397" s="18">
        <f>IF(OR($L397="",$H397=""),"",IF($L397&lt;=0,"",$H397/$L397))</f>
        <v/>
      </c>
      <c r="O397" s="15">
        <f>IF($L397="","",IF($L397&gt;Listas!$H$3,"Km rodado alto: confira o km digitado",IF(AND($M397&lt;&gt;"",Listas!$H$2&lt;&gt;""),IF($M397&lt;Listas!$H$2,"Média abaixo do esperado: confira",""),"")))</f>
        <v/>
      </c>
      <c r="P397" s="15" t="n"/>
    </row>
    <row r="398">
      <c r="A398" s="14" t="n"/>
      <c r="B398" s="15" t="n"/>
      <c r="C398" s="15" t="n"/>
      <c r="D398" s="15" t="n"/>
      <c r="E398" s="15" t="n"/>
      <c r="F398" s="16" t="n"/>
      <c r="G398" s="17" t="n"/>
      <c r="H398" s="18" t="n"/>
      <c r="I398" s="15" t="n"/>
      <c r="J398" s="19">
        <f>IF(OR($G398="",$H398=""),"",IF($G398=0,"",$H398/$G398))</f>
        <v/>
      </c>
      <c r="K398" s="16">
        <f>IF(OR($B398="",$F398="",$E398="Arla 32"),"",IFERROR(1/(1/SUMPRODUCT(MAX(($B$5:$B$1004=$B398)*($F$5:$F$1004&lt;$F398)*($E$5:$E$1004&lt;&gt;"Arla 32")*$F$5:$F$1004))),""))</f>
        <v/>
      </c>
      <c r="L398" s="16">
        <f>IF($K398="","",$F398-$K398)</f>
        <v/>
      </c>
      <c r="M398" s="17">
        <f>IF(OR($L398="",$G398="",$I398="Não"),"",IF($G398=0,"",$L398/$G398))</f>
        <v/>
      </c>
      <c r="N398" s="18">
        <f>IF(OR($L398="",$H398=""),"",IF($L398&lt;=0,"",$H398/$L398))</f>
        <v/>
      </c>
      <c r="O398" s="15">
        <f>IF($L398="","",IF($L398&gt;Listas!$H$3,"Km rodado alto: confira o km digitado",IF(AND($M398&lt;&gt;"",Listas!$H$2&lt;&gt;""),IF($M398&lt;Listas!$H$2,"Média abaixo do esperado: confira",""),"")))</f>
        <v/>
      </c>
      <c r="P398" s="15" t="n"/>
    </row>
    <row r="399">
      <c r="A399" s="14" t="n"/>
      <c r="B399" s="15" t="n"/>
      <c r="C399" s="15" t="n"/>
      <c r="D399" s="15" t="n"/>
      <c r="E399" s="15" t="n"/>
      <c r="F399" s="16" t="n"/>
      <c r="G399" s="17" t="n"/>
      <c r="H399" s="18" t="n"/>
      <c r="I399" s="15" t="n"/>
      <c r="J399" s="19">
        <f>IF(OR($G399="",$H399=""),"",IF($G399=0,"",$H399/$G399))</f>
        <v/>
      </c>
      <c r="K399" s="16">
        <f>IF(OR($B399="",$F399="",$E399="Arla 32"),"",IFERROR(1/(1/SUMPRODUCT(MAX(($B$5:$B$1004=$B399)*($F$5:$F$1004&lt;$F399)*($E$5:$E$1004&lt;&gt;"Arla 32")*$F$5:$F$1004))),""))</f>
        <v/>
      </c>
      <c r="L399" s="16">
        <f>IF($K399="","",$F399-$K399)</f>
        <v/>
      </c>
      <c r="M399" s="17">
        <f>IF(OR($L399="",$G399="",$I399="Não"),"",IF($G399=0,"",$L399/$G399))</f>
        <v/>
      </c>
      <c r="N399" s="18">
        <f>IF(OR($L399="",$H399=""),"",IF($L399&lt;=0,"",$H399/$L399))</f>
        <v/>
      </c>
      <c r="O399" s="15">
        <f>IF($L399="","",IF($L399&gt;Listas!$H$3,"Km rodado alto: confira o km digitado",IF(AND($M399&lt;&gt;"",Listas!$H$2&lt;&gt;""),IF($M399&lt;Listas!$H$2,"Média abaixo do esperado: confira",""),"")))</f>
        <v/>
      </c>
      <c r="P399" s="15" t="n"/>
    </row>
    <row r="400">
      <c r="A400" s="14" t="n"/>
      <c r="B400" s="15" t="n"/>
      <c r="C400" s="15" t="n"/>
      <c r="D400" s="15" t="n"/>
      <c r="E400" s="15" t="n"/>
      <c r="F400" s="16" t="n"/>
      <c r="G400" s="17" t="n"/>
      <c r="H400" s="18" t="n"/>
      <c r="I400" s="15" t="n"/>
      <c r="J400" s="19">
        <f>IF(OR($G400="",$H400=""),"",IF($G400=0,"",$H400/$G400))</f>
        <v/>
      </c>
      <c r="K400" s="16">
        <f>IF(OR($B400="",$F400="",$E400="Arla 32"),"",IFERROR(1/(1/SUMPRODUCT(MAX(($B$5:$B$1004=$B400)*($F$5:$F$1004&lt;$F400)*($E$5:$E$1004&lt;&gt;"Arla 32")*$F$5:$F$1004))),""))</f>
        <v/>
      </c>
      <c r="L400" s="16">
        <f>IF($K400="","",$F400-$K400)</f>
        <v/>
      </c>
      <c r="M400" s="17">
        <f>IF(OR($L400="",$G400="",$I400="Não"),"",IF($G400=0,"",$L400/$G400))</f>
        <v/>
      </c>
      <c r="N400" s="18">
        <f>IF(OR($L400="",$H400=""),"",IF($L400&lt;=0,"",$H400/$L400))</f>
        <v/>
      </c>
      <c r="O400" s="15">
        <f>IF($L400="","",IF($L400&gt;Listas!$H$3,"Km rodado alto: confira o km digitado",IF(AND($M400&lt;&gt;"",Listas!$H$2&lt;&gt;""),IF($M400&lt;Listas!$H$2,"Média abaixo do esperado: confira",""),"")))</f>
        <v/>
      </c>
      <c r="P400" s="15" t="n"/>
    </row>
    <row r="401">
      <c r="A401" s="14" t="n"/>
      <c r="B401" s="15" t="n"/>
      <c r="C401" s="15" t="n"/>
      <c r="D401" s="15" t="n"/>
      <c r="E401" s="15" t="n"/>
      <c r="F401" s="16" t="n"/>
      <c r="G401" s="17" t="n"/>
      <c r="H401" s="18" t="n"/>
      <c r="I401" s="15" t="n"/>
      <c r="J401" s="19">
        <f>IF(OR($G401="",$H401=""),"",IF($G401=0,"",$H401/$G401))</f>
        <v/>
      </c>
      <c r="K401" s="16">
        <f>IF(OR($B401="",$F401="",$E401="Arla 32"),"",IFERROR(1/(1/SUMPRODUCT(MAX(($B$5:$B$1004=$B401)*($F$5:$F$1004&lt;$F401)*($E$5:$E$1004&lt;&gt;"Arla 32")*$F$5:$F$1004))),""))</f>
        <v/>
      </c>
      <c r="L401" s="16">
        <f>IF($K401="","",$F401-$K401)</f>
        <v/>
      </c>
      <c r="M401" s="17">
        <f>IF(OR($L401="",$G401="",$I401="Não"),"",IF($G401=0,"",$L401/$G401))</f>
        <v/>
      </c>
      <c r="N401" s="18">
        <f>IF(OR($L401="",$H401=""),"",IF($L401&lt;=0,"",$H401/$L401))</f>
        <v/>
      </c>
      <c r="O401" s="15">
        <f>IF($L401="","",IF($L401&gt;Listas!$H$3,"Km rodado alto: confira o km digitado",IF(AND($M401&lt;&gt;"",Listas!$H$2&lt;&gt;""),IF($M401&lt;Listas!$H$2,"Média abaixo do esperado: confira",""),"")))</f>
        <v/>
      </c>
      <c r="P401" s="15" t="n"/>
    </row>
    <row r="402">
      <c r="A402" s="14" t="n"/>
      <c r="B402" s="15" t="n"/>
      <c r="C402" s="15" t="n"/>
      <c r="D402" s="15" t="n"/>
      <c r="E402" s="15" t="n"/>
      <c r="F402" s="16" t="n"/>
      <c r="G402" s="17" t="n"/>
      <c r="H402" s="18" t="n"/>
      <c r="I402" s="15" t="n"/>
      <c r="J402" s="19">
        <f>IF(OR($G402="",$H402=""),"",IF($G402=0,"",$H402/$G402))</f>
        <v/>
      </c>
      <c r="K402" s="16">
        <f>IF(OR($B402="",$F402="",$E402="Arla 32"),"",IFERROR(1/(1/SUMPRODUCT(MAX(($B$5:$B$1004=$B402)*($F$5:$F$1004&lt;$F402)*($E$5:$E$1004&lt;&gt;"Arla 32")*$F$5:$F$1004))),""))</f>
        <v/>
      </c>
      <c r="L402" s="16">
        <f>IF($K402="","",$F402-$K402)</f>
        <v/>
      </c>
      <c r="M402" s="17">
        <f>IF(OR($L402="",$G402="",$I402="Não"),"",IF($G402=0,"",$L402/$G402))</f>
        <v/>
      </c>
      <c r="N402" s="18">
        <f>IF(OR($L402="",$H402=""),"",IF($L402&lt;=0,"",$H402/$L402))</f>
        <v/>
      </c>
      <c r="O402" s="15">
        <f>IF($L402="","",IF($L402&gt;Listas!$H$3,"Km rodado alto: confira o km digitado",IF(AND($M402&lt;&gt;"",Listas!$H$2&lt;&gt;""),IF($M402&lt;Listas!$H$2,"Média abaixo do esperado: confira",""),"")))</f>
        <v/>
      </c>
      <c r="P402" s="15" t="n"/>
    </row>
    <row r="403">
      <c r="A403" s="14" t="n"/>
      <c r="B403" s="15" t="n"/>
      <c r="C403" s="15" t="n"/>
      <c r="D403" s="15" t="n"/>
      <c r="E403" s="15" t="n"/>
      <c r="F403" s="16" t="n"/>
      <c r="G403" s="17" t="n"/>
      <c r="H403" s="18" t="n"/>
      <c r="I403" s="15" t="n"/>
      <c r="J403" s="19">
        <f>IF(OR($G403="",$H403=""),"",IF($G403=0,"",$H403/$G403))</f>
        <v/>
      </c>
      <c r="K403" s="16">
        <f>IF(OR($B403="",$F403="",$E403="Arla 32"),"",IFERROR(1/(1/SUMPRODUCT(MAX(($B$5:$B$1004=$B403)*($F$5:$F$1004&lt;$F403)*($E$5:$E$1004&lt;&gt;"Arla 32")*$F$5:$F$1004))),""))</f>
        <v/>
      </c>
      <c r="L403" s="16">
        <f>IF($K403="","",$F403-$K403)</f>
        <v/>
      </c>
      <c r="M403" s="17">
        <f>IF(OR($L403="",$G403="",$I403="Não"),"",IF($G403=0,"",$L403/$G403))</f>
        <v/>
      </c>
      <c r="N403" s="18">
        <f>IF(OR($L403="",$H403=""),"",IF($L403&lt;=0,"",$H403/$L403))</f>
        <v/>
      </c>
      <c r="O403" s="15">
        <f>IF($L403="","",IF($L403&gt;Listas!$H$3,"Km rodado alto: confira o km digitado",IF(AND($M403&lt;&gt;"",Listas!$H$2&lt;&gt;""),IF($M403&lt;Listas!$H$2,"Média abaixo do esperado: confira",""),"")))</f>
        <v/>
      </c>
      <c r="P403" s="15" t="n"/>
    </row>
    <row r="404">
      <c r="A404" s="14" t="n"/>
      <c r="B404" s="15" t="n"/>
      <c r="C404" s="15" t="n"/>
      <c r="D404" s="15" t="n"/>
      <c r="E404" s="15" t="n"/>
      <c r="F404" s="16" t="n"/>
      <c r="G404" s="17" t="n"/>
      <c r="H404" s="18" t="n"/>
      <c r="I404" s="15" t="n"/>
      <c r="J404" s="19">
        <f>IF(OR($G404="",$H404=""),"",IF($G404=0,"",$H404/$G404))</f>
        <v/>
      </c>
      <c r="K404" s="16">
        <f>IF(OR($B404="",$F404="",$E404="Arla 32"),"",IFERROR(1/(1/SUMPRODUCT(MAX(($B$5:$B$1004=$B404)*($F$5:$F$1004&lt;$F404)*($E$5:$E$1004&lt;&gt;"Arla 32")*$F$5:$F$1004))),""))</f>
        <v/>
      </c>
      <c r="L404" s="16">
        <f>IF($K404="","",$F404-$K404)</f>
        <v/>
      </c>
      <c r="M404" s="17">
        <f>IF(OR($L404="",$G404="",$I404="Não"),"",IF($G404=0,"",$L404/$G404))</f>
        <v/>
      </c>
      <c r="N404" s="18">
        <f>IF(OR($L404="",$H404=""),"",IF($L404&lt;=0,"",$H404/$L404))</f>
        <v/>
      </c>
      <c r="O404" s="15">
        <f>IF($L404="","",IF($L404&gt;Listas!$H$3,"Km rodado alto: confira o km digitado",IF(AND($M404&lt;&gt;"",Listas!$H$2&lt;&gt;""),IF($M404&lt;Listas!$H$2,"Média abaixo do esperado: confira",""),"")))</f>
        <v/>
      </c>
      <c r="P404" s="15" t="n"/>
    </row>
    <row r="405">
      <c r="A405" s="14" t="n"/>
      <c r="B405" s="15" t="n"/>
      <c r="C405" s="15" t="n"/>
      <c r="D405" s="15" t="n"/>
      <c r="E405" s="15" t="n"/>
      <c r="F405" s="16" t="n"/>
      <c r="G405" s="17" t="n"/>
      <c r="H405" s="18" t="n"/>
      <c r="I405" s="15" t="n"/>
      <c r="J405" s="19">
        <f>IF(OR($G405="",$H405=""),"",IF($G405=0,"",$H405/$G405))</f>
        <v/>
      </c>
      <c r="K405" s="16">
        <f>IF(OR($B405="",$F405="",$E405="Arla 32"),"",IFERROR(1/(1/SUMPRODUCT(MAX(($B$5:$B$1004=$B405)*($F$5:$F$1004&lt;$F405)*($E$5:$E$1004&lt;&gt;"Arla 32")*$F$5:$F$1004))),""))</f>
        <v/>
      </c>
      <c r="L405" s="16">
        <f>IF($K405="","",$F405-$K405)</f>
        <v/>
      </c>
      <c r="M405" s="17">
        <f>IF(OR($L405="",$G405="",$I405="Não"),"",IF($G405=0,"",$L405/$G405))</f>
        <v/>
      </c>
      <c r="N405" s="18">
        <f>IF(OR($L405="",$H405=""),"",IF($L405&lt;=0,"",$H405/$L405))</f>
        <v/>
      </c>
      <c r="O405" s="15">
        <f>IF($L405="","",IF($L405&gt;Listas!$H$3,"Km rodado alto: confira o km digitado",IF(AND($M405&lt;&gt;"",Listas!$H$2&lt;&gt;""),IF($M405&lt;Listas!$H$2,"Média abaixo do esperado: confira",""),"")))</f>
        <v/>
      </c>
      <c r="P405" s="15" t="n"/>
    </row>
    <row r="406">
      <c r="A406" s="14" t="n"/>
      <c r="B406" s="15" t="n"/>
      <c r="C406" s="15" t="n"/>
      <c r="D406" s="15" t="n"/>
      <c r="E406" s="15" t="n"/>
      <c r="F406" s="16" t="n"/>
      <c r="G406" s="17" t="n"/>
      <c r="H406" s="18" t="n"/>
      <c r="I406" s="15" t="n"/>
      <c r="J406" s="19">
        <f>IF(OR($G406="",$H406=""),"",IF($G406=0,"",$H406/$G406))</f>
        <v/>
      </c>
      <c r="K406" s="16">
        <f>IF(OR($B406="",$F406="",$E406="Arla 32"),"",IFERROR(1/(1/SUMPRODUCT(MAX(($B$5:$B$1004=$B406)*($F$5:$F$1004&lt;$F406)*($E$5:$E$1004&lt;&gt;"Arla 32")*$F$5:$F$1004))),""))</f>
        <v/>
      </c>
      <c r="L406" s="16">
        <f>IF($K406="","",$F406-$K406)</f>
        <v/>
      </c>
      <c r="M406" s="17">
        <f>IF(OR($L406="",$G406="",$I406="Não"),"",IF($G406=0,"",$L406/$G406))</f>
        <v/>
      </c>
      <c r="N406" s="18">
        <f>IF(OR($L406="",$H406=""),"",IF($L406&lt;=0,"",$H406/$L406))</f>
        <v/>
      </c>
      <c r="O406" s="15">
        <f>IF($L406="","",IF($L406&gt;Listas!$H$3,"Km rodado alto: confira o km digitado",IF(AND($M406&lt;&gt;"",Listas!$H$2&lt;&gt;""),IF($M406&lt;Listas!$H$2,"Média abaixo do esperado: confira",""),"")))</f>
        <v/>
      </c>
      <c r="P406" s="15" t="n"/>
    </row>
    <row r="407">
      <c r="A407" s="14" t="n"/>
      <c r="B407" s="15" t="n"/>
      <c r="C407" s="15" t="n"/>
      <c r="D407" s="15" t="n"/>
      <c r="E407" s="15" t="n"/>
      <c r="F407" s="16" t="n"/>
      <c r="G407" s="17" t="n"/>
      <c r="H407" s="18" t="n"/>
      <c r="I407" s="15" t="n"/>
      <c r="J407" s="19">
        <f>IF(OR($G407="",$H407=""),"",IF($G407=0,"",$H407/$G407))</f>
        <v/>
      </c>
      <c r="K407" s="16">
        <f>IF(OR($B407="",$F407="",$E407="Arla 32"),"",IFERROR(1/(1/SUMPRODUCT(MAX(($B$5:$B$1004=$B407)*($F$5:$F$1004&lt;$F407)*($E$5:$E$1004&lt;&gt;"Arla 32")*$F$5:$F$1004))),""))</f>
        <v/>
      </c>
      <c r="L407" s="16">
        <f>IF($K407="","",$F407-$K407)</f>
        <v/>
      </c>
      <c r="M407" s="17">
        <f>IF(OR($L407="",$G407="",$I407="Não"),"",IF($G407=0,"",$L407/$G407))</f>
        <v/>
      </c>
      <c r="N407" s="18">
        <f>IF(OR($L407="",$H407=""),"",IF($L407&lt;=0,"",$H407/$L407))</f>
        <v/>
      </c>
      <c r="O407" s="15">
        <f>IF($L407="","",IF($L407&gt;Listas!$H$3,"Km rodado alto: confira o km digitado",IF(AND($M407&lt;&gt;"",Listas!$H$2&lt;&gt;""),IF($M407&lt;Listas!$H$2,"Média abaixo do esperado: confira",""),"")))</f>
        <v/>
      </c>
      <c r="P407" s="15" t="n"/>
    </row>
    <row r="408">
      <c r="A408" s="14" t="n"/>
      <c r="B408" s="15" t="n"/>
      <c r="C408" s="15" t="n"/>
      <c r="D408" s="15" t="n"/>
      <c r="E408" s="15" t="n"/>
      <c r="F408" s="16" t="n"/>
      <c r="G408" s="17" t="n"/>
      <c r="H408" s="18" t="n"/>
      <c r="I408" s="15" t="n"/>
      <c r="J408" s="19">
        <f>IF(OR($G408="",$H408=""),"",IF($G408=0,"",$H408/$G408))</f>
        <v/>
      </c>
      <c r="K408" s="16">
        <f>IF(OR($B408="",$F408="",$E408="Arla 32"),"",IFERROR(1/(1/SUMPRODUCT(MAX(($B$5:$B$1004=$B408)*($F$5:$F$1004&lt;$F408)*($E$5:$E$1004&lt;&gt;"Arla 32")*$F$5:$F$1004))),""))</f>
        <v/>
      </c>
      <c r="L408" s="16">
        <f>IF($K408="","",$F408-$K408)</f>
        <v/>
      </c>
      <c r="M408" s="17">
        <f>IF(OR($L408="",$G408="",$I408="Não"),"",IF($G408=0,"",$L408/$G408))</f>
        <v/>
      </c>
      <c r="N408" s="18">
        <f>IF(OR($L408="",$H408=""),"",IF($L408&lt;=0,"",$H408/$L408))</f>
        <v/>
      </c>
      <c r="O408" s="15">
        <f>IF($L408="","",IF($L408&gt;Listas!$H$3,"Km rodado alto: confira o km digitado",IF(AND($M408&lt;&gt;"",Listas!$H$2&lt;&gt;""),IF($M408&lt;Listas!$H$2,"Média abaixo do esperado: confira",""),"")))</f>
        <v/>
      </c>
      <c r="P408" s="15" t="n"/>
    </row>
    <row r="409">
      <c r="A409" s="14" t="n"/>
      <c r="B409" s="15" t="n"/>
      <c r="C409" s="15" t="n"/>
      <c r="D409" s="15" t="n"/>
      <c r="E409" s="15" t="n"/>
      <c r="F409" s="16" t="n"/>
      <c r="G409" s="17" t="n"/>
      <c r="H409" s="18" t="n"/>
      <c r="I409" s="15" t="n"/>
      <c r="J409" s="19">
        <f>IF(OR($G409="",$H409=""),"",IF($G409=0,"",$H409/$G409))</f>
        <v/>
      </c>
      <c r="K409" s="16">
        <f>IF(OR($B409="",$F409="",$E409="Arla 32"),"",IFERROR(1/(1/SUMPRODUCT(MAX(($B$5:$B$1004=$B409)*($F$5:$F$1004&lt;$F409)*($E$5:$E$1004&lt;&gt;"Arla 32")*$F$5:$F$1004))),""))</f>
        <v/>
      </c>
      <c r="L409" s="16">
        <f>IF($K409="","",$F409-$K409)</f>
        <v/>
      </c>
      <c r="M409" s="17">
        <f>IF(OR($L409="",$G409="",$I409="Não"),"",IF($G409=0,"",$L409/$G409))</f>
        <v/>
      </c>
      <c r="N409" s="18">
        <f>IF(OR($L409="",$H409=""),"",IF($L409&lt;=0,"",$H409/$L409))</f>
        <v/>
      </c>
      <c r="O409" s="15">
        <f>IF($L409="","",IF($L409&gt;Listas!$H$3,"Km rodado alto: confira o km digitado",IF(AND($M409&lt;&gt;"",Listas!$H$2&lt;&gt;""),IF($M409&lt;Listas!$H$2,"Média abaixo do esperado: confira",""),"")))</f>
        <v/>
      </c>
      <c r="P409" s="15" t="n"/>
    </row>
    <row r="410">
      <c r="A410" s="14" t="n"/>
      <c r="B410" s="15" t="n"/>
      <c r="C410" s="15" t="n"/>
      <c r="D410" s="15" t="n"/>
      <c r="E410" s="15" t="n"/>
      <c r="F410" s="16" t="n"/>
      <c r="G410" s="17" t="n"/>
      <c r="H410" s="18" t="n"/>
      <c r="I410" s="15" t="n"/>
      <c r="J410" s="19">
        <f>IF(OR($G410="",$H410=""),"",IF($G410=0,"",$H410/$G410))</f>
        <v/>
      </c>
      <c r="K410" s="16">
        <f>IF(OR($B410="",$F410="",$E410="Arla 32"),"",IFERROR(1/(1/SUMPRODUCT(MAX(($B$5:$B$1004=$B410)*($F$5:$F$1004&lt;$F410)*($E$5:$E$1004&lt;&gt;"Arla 32")*$F$5:$F$1004))),""))</f>
        <v/>
      </c>
      <c r="L410" s="16">
        <f>IF($K410="","",$F410-$K410)</f>
        <v/>
      </c>
      <c r="M410" s="17">
        <f>IF(OR($L410="",$G410="",$I410="Não"),"",IF($G410=0,"",$L410/$G410))</f>
        <v/>
      </c>
      <c r="N410" s="18">
        <f>IF(OR($L410="",$H410=""),"",IF($L410&lt;=0,"",$H410/$L410))</f>
        <v/>
      </c>
      <c r="O410" s="15">
        <f>IF($L410="","",IF($L410&gt;Listas!$H$3,"Km rodado alto: confira o km digitado",IF(AND($M410&lt;&gt;"",Listas!$H$2&lt;&gt;""),IF($M410&lt;Listas!$H$2,"Média abaixo do esperado: confira",""),"")))</f>
        <v/>
      </c>
      <c r="P410" s="15" t="n"/>
    </row>
    <row r="411">
      <c r="A411" s="14" t="n"/>
      <c r="B411" s="15" t="n"/>
      <c r="C411" s="15" t="n"/>
      <c r="D411" s="15" t="n"/>
      <c r="E411" s="15" t="n"/>
      <c r="F411" s="16" t="n"/>
      <c r="G411" s="17" t="n"/>
      <c r="H411" s="18" t="n"/>
      <c r="I411" s="15" t="n"/>
      <c r="J411" s="19">
        <f>IF(OR($G411="",$H411=""),"",IF($G411=0,"",$H411/$G411))</f>
        <v/>
      </c>
      <c r="K411" s="16">
        <f>IF(OR($B411="",$F411="",$E411="Arla 32"),"",IFERROR(1/(1/SUMPRODUCT(MAX(($B$5:$B$1004=$B411)*($F$5:$F$1004&lt;$F411)*($E$5:$E$1004&lt;&gt;"Arla 32")*$F$5:$F$1004))),""))</f>
        <v/>
      </c>
      <c r="L411" s="16">
        <f>IF($K411="","",$F411-$K411)</f>
        <v/>
      </c>
      <c r="M411" s="17">
        <f>IF(OR($L411="",$G411="",$I411="Não"),"",IF($G411=0,"",$L411/$G411))</f>
        <v/>
      </c>
      <c r="N411" s="18">
        <f>IF(OR($L411="",$H411=""),"",IF($L411&lt;=0,"",$H411/$L411))</f>
        <v/>
      </c>
      <c r="O411" s="15">
        <f>IF($L411="","",IF($L411&gt;Listas!$H$3,"Km rodado alto: confira o km digitado",IF(AND($M411&lt;&gt;"",Listas!$H$2&lt;&gt;""),IF($M411&lt;Listas!$H$2,"Média abaixo do esperado: confira",""),"")))</f>
        <v/>
      </c>
      <c r="P411" s="15" t="n"/>
    </row>
    <row r="412">
      <c r="A412" s="14" t="n"/>
      <c r="B412" s="15" t="n"/>
      <c r="C412" s="15" t="n"/>
      <c r="D412" s="15" t="n"/>
      <c r="E412" s="15" t="n"/>
      <c r="F412" s="16" t="n"/>
      <c r="G412" s="17" t="n"/>
      <c r="H412" s="18" t="n"/>
      <c r="I412" s="15" t="n"/>
      <c r="J412" s="19">
        <f>IF(OR($G412="",$H412=""),"",IF($G412=0,"",$H412/$G412))</f>
        <v/>
      </c>
      <c r="K412" s="16">
        <f>IF(OR($B412="",$F412="",$E412="Arla 32"),"",IFERROR(1/(1/SUMPRODUCT(MAX(($B$5:$B$1004=$B412)*($F$5:$F$1004&lt;$F412)*($E$5:$E$1004&lt;&gt;"Arla 32")*$F$5:$F$1004))),""))</f>
        <v/>
      </c>
      <c r="L412" s="16">
        <f>IF($K412="","",$F412-$K412)</f>
        <v/>
      </c>
      <c r="M412" s="17">
        <f>IF(OR($L412="",$G412="",$I412="Não"),"",IF($G412=0,"",$L412/$G412))</f>
        <v/>
      </c>
      <c r="N412" s="18">
        <f>IF(OR($L412="",$H412=""),"",IF($L412&lt;=0,"",$H412/$L412))</f>
        <v/>
      </c>
      <c r="O412" s="15">
        <f>IF($L412="","",IF($L412&gt;Listas!$H$3,"Km rodado alto: confira o km digitado",IF(AND($M412&lt;&gt;"",Listas!$H$2&lt;&gt;""),IF($M412&lt;Listas!$H$2,"Média abaixo do esperado: confira",""),"")))</f>
        <v/>
      </c>
      <c r="P412" s="15" t="n"/>
    </row>
    <row r="413">
      <c r="A413" s="14" t="n"/>
      <c r="B413" s="15" t="n"/>
      <c r="C413" s="15" t="n"/>
      <c r="D413" s="15" t="n"/>
      <c r="E413" s="15" t="n"/>
      <c r="F413" s="16" t="n"/>
      <c r="G413" s="17" t="n"/>
      <c r="H413" s="18" t="n"/>
      <c r="I413" s="15" t="n"/>
      <c r="J413" s="19">
        <f>IF(OR($G413="",$H413=""),"",IF($G413=0,"",$H413/$G413))</f>
        <v/>
      </c>
      <c r="K413" s="16">
        <f>IF(OR($B413="",$F413="",$E413="Arla 32"),"",IFERROR(1/(1/SUMPRODUCT(MAX(($B$5:$B$1004=$B413)*($F$5:$F$1004&lt;$F413)*($E$5:$E$1004&lt;&gt;"Arla 32")*$F$5:$F$1004))),""))</f>
        <v/>
      </c>
      <c r="L413" s="16">
        <f>IF($K413="","",$F413-$K413)</f>
        <v/>
      </c>
      <c r="M413" s="17">
        <f>IF(OR($L413="",$G413="",$I413="Não"),"",IF($G413=0,"",$L413/$G413))</f>
        <v/>
      </c>
      <c r="N413" s="18">
        <f>IF(OR($L413="",$H413=""),"",IF($L413&lt;=0,"",$H413/$L413))</f>
        <v/>
      </c>
      <c r="O413" s="15">
        <f>IF($L413="","",IF($L413&gt;Listas!$H$3,"Km rodado alto: confira o km digitado",IF(AND($M413&lt;&gt;"",Listas!$H$2&lt;&gt;""),IF($M413&lt;Listas!$H$2,"Média abaixo do esperado: confira",""),"")))</f>
        <v/>
      </c>
      <c r="P413" s="15" t="n"/>
    </row>
    <row r="414">
      <c r="A414" s="14" t="n"/>
      <c r="B414" s="15" t="n"/>
      <c r="C414" s="15" t="n"/>
      <c r="D414" s="15" t="n"/>
      <c r="E414" s="15" t="n"/>
      <c r="F414" s="16" t="n"/>
      <c r="G414" s="17" t="n"/>
      <c r="H414" s="18" t="n"/>
      <c r="I414" s="15" t="n"/>
      <c r="J414" s="19">
        <f>IF(OR($G414="",$H414=""),"",IF($G414=0,"",$H414/$G414))</f>
        <v/>
      </c>
      <c r="K414" s="16">
        <f>IF(OR($B414="",$F414="",$E414="Arla 32"),"",IFERROR(1/(1/SUMPRODUCT(MAX(($B$5:$B$1004=$B414)*($F$5:$F$1004&lt;$F414)*($E$5:$E$1004&lt;&gt;"Arla 32")*$F$5:$F$1004))),""))</f>
        <v/>
      </c>
      <c r="L414" s="16">
        <f>IF($K414="","",$F414-$K414)</f>
        <v/>
      </c>
      <c r="M414" s="17">
        <f>IF(OR($L414="",$G414="",$I414="Não"),"",IF($G414=0,"",$L414/$G414))</f>
        <v/>
      </c>
      <c r="N414" s="18">
        <f>IF(OR($L414="",$H414=""),"",IF($L414&lt;=0,"",$H414/$L414))</f>
        <v/>
      </c>
      <c r="O414" s="15">
        <f>IF($L414="","",IF($L414&gt;Listas!$H$3,"Km rodado alto: confira o km digitado",IF(AND($M414&lt;&gt;"",Listas!$H$2&lt;&gt;""),IF($M414&lt;Listas!$H$2,"Média abaixo do esperado: confira",""),"")))</f>
        <v/>
      </c>
      <c r="P414" s="15" t="n"/>
    </row>
    <row r="415">
      <c r="A415" s="14" t="n"/>
      <c r="B415" s="15" t="n"/>
      <c r="C415" s="15" t="n"/>
      <c r="D415" s="15" t="n"/>
      <c r="E415" s="15" t="n"/>
      <c r="F415" s="16" t="n"/>
      <c r="G415" s="17" t="n"/>
      <c r="H415" s="18" t="n"/>
      <c r="I415" s="15" t="n"/>
      <c r="J415" s="19">
        <f>IF(OR($G415="",$H415=""),"",IF($G415=0,"",$H415/$G415))</f>
        <v/>
      </c>
      <c r="K415" s="16">
        <f>IF(OR($B415="",$F415="",$E415="Arla 32"),"",IFERROR(1/(1/SUMPRODUCT(MAX(($B$5:$B$1004=$B415)*($F$5:$F$1004&lt;$F415)*($E$5:$E$1004&lt;&gt;"Arla 32")*$F$5:$F$1004))),""))</f>
        <v/>
      </c>
      <c r="L415" s="16">
        <f>IF($K415="","",$F415-$K415)</f>
        <v/>
      </c>
      <c r="M415" s="17">
        <f>IF(OR($L415="",$G415="",$I415="Não"),"",IF($G415=0,"",$L415/$G415))</f>
        <v/>
      </c>
      <c r="N415" s="18">
        <f>IF(OR($L415="",$H415=""),"",IF($L415&lt;=0,"",$H415/$L415))</f>
        <v/>
      </c>
      <c r="O415" s="15">
        <f>IF($L415="","",IF($L415&gt;Listas!$H$3,"Km rodado alto: confira o km digitado",IF(AND($M415&lt;&gt;"",Listas!$H$2&lt;&gt;""),IF($M415&lt;Listas!$H$2,"Média abaixo do esperado: confira",""),"")))</f>
        <v/>
      </c>
      <c r="P415" s="15" t="n"/>
    </row>
    <row r="416">
      <c r="A416" s="14" t="n"/>
      <c r="B416" s="15" t="n"/>
      <c r="C416" s="15" t="n"/>
      <c r="D416" s="15" t="n"/>
      <c r="E416" s="15" t="n"/>
      <c r="F416" s="16" t="n"/>
      <c r="G416" s="17" t="n"/>
      <c r="H416" s="18" t="n"/>
      <c r="I416" s="15" t="n"/>
      <c r="J416" s="19">
        <f>IF(OR($G416="",$H416=""),"",IF($G416=0,"",$H416/$G416))</f>
        <v/>
      </c>
      <c r="K416" s="16">
        <f>IF(OR($B416="",$F416="",$E416="Arla 32"),"",IFERROR(1/(1/SUMPRODUCT(MAX(($B$5:$B$1004=$B416)*($F$5:$F$1004&lt;$F416)*($E$5:$E$1004&lt;&gt;"Arla 32")*$F$5:$F$1004))),""))</f>
        <v/>
      </c>
      <c r="L416" s="16">
        <f>IF($K416="","",$F416-$K416)</f>
        <v/>
      </c>
      <c r="M416" s="17">
        <f>IF(OR($L416="",$G416="",$I416="Não"),"",IF($G416=0,"",$L416/$G416))</f>
        <v/>
      </c>
      <c r="N416" s="18">
        <f>IF(OR($L416="",$H416=""),"",IF($L416&lt;=0,"",$H416/$L416))</f>
        <v/>
      </c>
      <c r="O416" s="15">
        <f>IF($L416="","",IF($L416&gt;Listas!$H$3,"Km rodado alto: confira o km digitado",IF(AND($M416&lt;&gt;"",Listas!$H$2&lt;&gt;""),IF($M416&lt;Listas!$H$2,"Média abaixo do esperado: confira",""),"")))</f>
        <v/>
      </c>
      <c r="P416" s="15" t="n"/>
    </row>
    <row r="417">
      <c r="A417" s="14" t="n"/>
      <c r="B417" s="15" t="n"/>
      <c r="C417" s="15" t="n"/>
      <c r="D417" s="15" t="n"/>
      <c r="E417" s="15" t="n"/>
      <c r="F417" s="16" t="n"/>
      <c r="G417" s="17" t="n"/>
      <c r="H417" s="18" t="n"/>
      <c r="I417" s="15" t="n"/>
      <c r="J417" s="19">
        <f>IF(OR($G417="",$H417=""),"",IF($G417=0,"",$H417/$G417))</f>
        <v/>
      </c>
      <c r="K417" s="16">
        <f>IF(OR($B417="",$F417="",$E417="Arla 32"),"",IFERROR(1/(1/SUMPRODUCT(MAX(($B$5:$B$1004=$B417)*($F$5:$F$1004&lt;$F417)*($E$5:$E$1004&lt;&gt;"Arla 32")*$F$5:$F$1004))),""))</f>
        <v/>
      </c>
      <c r="L417" s="16">
        <f>IF($K417="","",$F417-$K417)</f>
        <v/>
      </c>
      <c r="M417" s="17">
        <f>IF(OR($L417="",$G417="",$I417="Não"),"",IF($G417=0,"",$L417/$G417))</f>
        <v/>
      </c>
      <c r="N417" s="18">
        <f>IF(OR($L417="",$H417=""),"",IF($L417&lt;=0,"",$H417/$L417))</f>
        <v/>
      </c>
      <c r="O417" s="15">
        <f>IF($L417="","",IF($L417&gt;Listas!$H$3,"Km rodado alto: confira o km digitado",IF(AND($M417&lt;&gt;"",Listas!$H$2&lt;&gt;""),IF($M417&lt;Listas!$H$2,"Média abaixo do esperado: confira",""),"")))</f>
        <v/>
      </c>
      <c r="P417" s="15" t="n"/>
    </row>
    <row r="418">
      <c r="A418" s="14" t="n"/>
      <c r="B418" s="15" t="n"/>
      <c r="C418" s="15" t="n"/>
      <c r="D418" s="15" t="n"/>
      <c r="E418" s="15" t="n"/>
      <c r="F418" s="16" t="n"/>
      <c r="G418" s="17" t="n"/>
      <c r="H418" s="18" t="n"/>
      <c r="I418" s="15" t="n"/>
      <c r="J418" s="19">
        <f>IF(OR($G418="",$H418=""),"",IF($G418=0,"",$H418/$G418))</f>
        <v/>
      </c>
      <c r="K418" s="16">
        <f>IF(OR($B418="",$F418="",$E418="Arla 32"),"",IFERROR(1/(1/SUMPRODUCT(MAX(($B$5:$B$1004=$B418)*($F$5:$F$1004&lt;$F418)*($E$5:$E$1004&lt;&gt;"Arla 32")*$F$5:$F$1004))),""))</f>
        <v/>
      </c>
      <c r="L418" s="16">
        <f>IF($K418="","",$F418-$K418)</f>
        <v/>
      </c>
      <c r="M418" s="17">
        <f>IF(OR($L418="",$G418="",$I418="Não"),"",IF($G418=0,"",$L418/$G418))</f>
        <v/>
      </c>
      <c r="N418" s="18">
        <f>IF(OR($L418="",$H418=""),"",IF($L418&lt;=0,"",$H418/$L418))</f>
        <v/>
      </c>
      <c r="O418" s="15">
        <f>IF($L418="","",IF($L418&gt;Listas!$H$3,"Km rodado alto: confira o km digitado",IF(AND($M418&lt;&gt;"",Listas!$H$2&lt;&gt;""),IF($M418&lt;Listas!$H$2,"Média abaixo do esperado: confira",""),"")))</f>
        <v/>
      </c>
      <c r="P418" s="15" t="n"/>
    </row>
    <row r="419">
      <c r="A419" s="14" t="n"/>
      <c r="B419" s="15" t="n"/>
      <c r="C419" s="15" t="n"/>
      <c r="D419" s="15" t="n"/>
      <c r="E419" s="15" t="n"/>
      <c r="F419" s="16" t="n"/>
      <c r="G419" s="17" t="n"/>
      <c r="H419" s="18" t="n"/>
      <c r="I419" s="15" t="n"/>
      <c r="J419" s="19">
        <f>IF(OR($G419="",$H419=""),"",IF($G419=0,"",$H419/$G419))</f>
        <v/>
      </c>
      <c r="K419" s="16">
        <f>IF(OR($B419="",$F419="",$E419="Arla 32"),"",IFERROR(1/(1/SUMPRODUCT(MAX(($B$5:$B$1004=$B419)*($F$5:$F$1004&lt;$F419)*($E$5:$E$1004&lt;&gt;"Arla 32")*$F$5:$F$1004))),""))</f>
        <v/>
      </c>
      <c r="L419" s="16">
        <f>IF($K419="","",$F419-$K419)</f>
        <v/>
      </c>
      <c r="M419" s="17">
        <f>IF(OR($L419="",$G419="",$I419="Não"),"",IF($G419=0,"",$L419/$G419))</f>
        <v/>
      </c>
      <c r="N419" s="18">
        <f>IF(OR($L419="",$H419=""),"",IF($L419&lt;=0,"",$H419/$L419))</f>
        <v/>
      </c>
      <c r="O419" s="15">
        <f>IF($L419="","",IF($L419&gt;Listas!$H$3,"Km rodado alto: confira o km digitado",IF(AND($M419&lt;&gt;"",Listas!$H$2&lt;&gt;""),IF($M419&lt;Listas!$H$2,"Média abaixo do esperado: confira",""),"")))</f>
        <v/>
      </c>
      <c r="P419" s="15" t="n"/>
    </row>
    <row r="420">
      <c r="A420" s="14" t="n"/>
      <c r="B420" s="15" t="n"/>
      <c r="C420" s="15" t="n"/>
      <c r="D420" s="15" t="n"/>
      <c r="E420" s="15" t="n"/>
      <c r="F420" s="16" t="n"/>
      <c r="G420" s="17" t="n"/>
      <c r="H420" s="18" t="n"/>
      <c r="I420" s="15" t="n"/>
      <c r="J420" s="19">
        <f>IF(OR($G420="",$H420=""),"",IF($G420=0,"",$H420/$G420))</f>
        <v/>
      </c>
      <c r="K420" s="16">
        <f>IF(OR($B420="",$F420="",$E420="Arla 32"),"",IFERROR(1/(1/SUMPRODUCT(MAX(($B$5:$B$1004=$B420)*($F$5:$F$1004&lt;$F420)*($E$5:$E$1004&lt;&gt;"Arla 32")*$F$5:$F$1004))),""))</f>
        <v/>
      </c>
      <c r="L420" s="16">
        <f>IF($K420="","",$F420-$K420)</f>
        <v/>
      </c>
      <c r="M420" s="17">
        <f>IF(OR($L420="",$G420="",$I420="Não"),"",IF($G420=0,"",$L420/$G420))</f>
        <v/>
      </c>
      <c r="N420" s="18">
        <f>IF(OR($L420="",$H420=""),"",IF($L420&lt;=0,"",$H420/$L420))</f>
        <v/>
      </c>
      <c r="O420" s="15">
        <f>IF($L420="","",IF($L420&gt;Listas!$H$3,"Km rodado alto: confira o km digitado",IF(AND($M420&lt;&gt;"",Listas!$H$2&lt;&gt;""),IF($M420&lt;Listas!$H$2,"Média abaixo do esperado: confira",""),"")))</f>
        <v/>
      </c>
      <c r="P420" s="15" t="n"/>
    </row>
    <row r="421">
      <c r="A421" s="14" t="n"/>
      <c r="B421" s="15" t="n"/>
      <c r="C421" s="15" t="n"/>
      <c r="D421" s="15" t="n"/>
      <c r="E421" s="15" t="n"/>
      <c r="F421" s="16" t="n"/>
      <c r="G421" s="17" t="n"/>
      <c r="H421" s="18" t="n"/>
      <c r="I421" s="15" t="n"/>
      <c r="J421" s="19">
        <f>IF(OR($G421="",$H421=""),"",IF($G421=0,"",$H421/$G421))</f>
        <v/>
      </c>
      <c r="K421" s="16">
        <f>IF(OR($B421="",$F421="",$E421="Arla 32"),"",IFERROR(1/(1/SUMPRODUCT(MAX(($B$5:$B$1004=$B421)*($F$5:$F$1004&lt;$F421)*($E$5:$E$1004&lt;&gt;"Arla 32")*$F$5:$F$1004))),""))</f>
        <v/>
      </c>
      <c r="L421" s="16">
        <f>IF($K421="","",$F421-$K421)</f>
        <v/>
      </c>
      <c r="M421" s="17">
        <f>IF(OR($L421="",$G421="",$I421="Não"),"",IF($G421=0,"",$L421/$G421))</f>
        <v/>
      </c>
      <c r="N421" s="18">
        <f>IF(OR($L421="",$H421=""),"",IF($L421&lt;=0,"",$H421/$L421))</f>
        <v/>
      </c>
      <c r="O421" s="15">
        <f>IF($L421="","",IF($L421&gt;Listas!$H$3,"Km rodado alto: confira o km digitado",IF(AND($M421&lt;&gt;"",Listas!$H$2&lt;&gt;""),IF($M421&lt;Listas!$H$2,"Média abaixo do esperado: confira",""),"")))</f>
        <v/>
      </c>
      <c r="P421" s="15" t="n"/>
    </row>
    <row r="422">
      <c r="A422" s="14" t="n"/>
      <c r="B422" s="15" t="n"/>
      <c r="C422" s="15" t="n"/>
      <c r="D422" s="15" t="n"/>
      <c r="E422" s="15" t="n"/>
      <c r="F422" s="16" t="n"/>
      <c r="G422" s="17" t="n"/>
      <c r="H422" s="18" t="n"/>
      <c r="I422" s="15" t="n"/>
      <c r="J422" s="19">
        <f>IF(OR($G422="",$H422=""),"",IF($G422=0,"",$H422/$G422))</f>
        <v/>
      </c>
      <c r="K422" s="16">
        <f>IF(OR($B422="",$F422="",$E422="Arla 32"),"",IFERROR(1/(1/SUMPRODUCT(MAX(($B$5:$B$1004=$B422)*($F$5:$F$1004&lt;$F422)*($E$5:$E$1004&lt;&gt;"Arla 32")*$F$5:$F$1004))),""))</f>
        <v/>
      </c>
      <c r="L422" s="16">
        <f>IF($K422="","",$F422-$K422)</f>
        <v/>
      </c>
      <c r="M422" s="17">
        <f>IF(OR($L422="",$G422="",$I422="Não"),"",IF($G422=0,"",$L422/$G422))</f>
        <v/>
      </c>
      <c r="N422" s="18">
        <f>IF(OR($L422="",$H422=""),"",IF($L422&lt;=0,"",$H422/$L422))</f>
        <v/>
      </c>
      <c r="O422" s="15">
        <f>IF($L422="","",IF($L422&gt;Listas!$H$3,"Km rodado alto: confira o km digitado",IF(AND($M422&lt;&gt;"",Listas!$H$2&lt;&gt;""),IF($M422&lt;Listas!$H$2,"Média abaixo do esperado: confira",""),"")))</f>
        <v/>
      </c>
      <c r="P422" s="15" t="n"/>
    </row>
    <row r="423">
      <c r="A423" s="14" t="n"/>
      <c r="B423" s="15" t="n"/>
      <c r="C423" s="15" t="n"/>
      <c r="D423" s="15" t="n"/>
      <c r="E423" s="15" t="n"/>
      <c r="F423" s="16" t="n"/>
      <c r="G423" s="17" t="n"/>
      <c r="H423" s="18" t="n"/>
      <c r="I423" s="15" t="n"/>
      <c r="J423" s="19">
        <f>IF(OR($G423="",$H423=""),"",IF($G423=0,"",$H423/$G423))</f>
        <v/>
      </c>
      <c r="K423" s="16">
        <f>IF(OR($B423="",$F423="",$E423="Arla 32"),"",IFERROR(1/(1/SUMPRODUCT(MAX(($B$5:$B$1004=$B423)*($F$5:$F$1004&lt;$F423)*($E$5:$E$1004&lt;&gt;"Arla 32")*$F$5:$F$1004))),""))</f>
        <v/>
      </c>
      <c r="L423" s="16">
        <f>IF($K423="","",$F423-$K423)</f>
        <v/>
      </c>
      <c r="M423" s="17">
        <f>IF(OR($L423="",$G423="",$I423="Não"),"",IF($G423=0,"",$L423/$G423))</f>
        <v/>
      </c>
      <c r="N423" s="18">
        <f>IF(OR($L423="",$H423=""),"",IF($L423&lt;=0,"",$H423/$L423))</f>
        <v/>
      </c>
      <c r="O423" s="15">
        <f>IF($L423="","",IF($L423&gt;Listas!$H$3,"Km rodado alto: confira o km digitado",IF(AND($M423&lt;&gt;"",Listas!$H$2&lt;&gt;""),IF($M423&lt;Listas!$H$2,"Média abaixo do esperado: confira",""),"")))</f>
        <v/>
      </c>
      <c r="P423" s="15" t="n"/>
    </row>
    <row r="424">
      <c r="A424" s="14" t="n"/>
      <c r="B424" s="15" t="n"/>
      <c r="C424" s="15" t="n"/>
      <c r="D424" s="15" t="n"/>
      <c r="E424" s="15" t="n"/>
      <c r="F424" s="16" t="n"/>
      <c r="G424" s="17" t="n"/>
      <c r="H424" s="18" t="n"/>
      <c r="I424" s="15" t="n"/>
      <c r="J424" s="19">
        <f>IF(OR($G424="",$H424=""),"",IF($G424=0,"",$H424/$G424))</f>
        <v/>
      </c>
      <c r="K424" s="16">
        <f>IF(OR($B424="",$F424="",$E424="Arla 32"),"",IFERROR(1/(1/SUMPRODUCT(MAX(($B$5:$B$1004=$B424)*($F$5:$F$1004&lt;$F424)*($E$5:$E$1004&lt;&gt;"Arla 32")*$F$5:$F$1004))),""))</f>
        <v/>
      </c>
      <c r="L424" s="16">
        <f>IF($K424="","",$F424-$K424)</f>
        <v/>
      </c>
      <c r="M424" s="17">
        <f>IF(OR($L424="",$G424="",$I424="Não"),"",IF($G424=0,"",$L424/$G424))</f>
        <v/>
      </c>
      <c r="N424" s="18">
        <f>IF(OR($L424="",$H424=""),"",IF($L424&lt;=0,"",$H424/$L424))</f>
        <v/>
      </c>
      <c r="O424" s="15">
        <f>IF($L424="","",IF($L424&gt;Listas!$H$3,"Km rodado alto: confira o km digitado",IF(AND($M424&lt;&gt;"",Listas!$H$2&lt;&gt;""),IF($M424&lt;Listas!$H$2,"Média abaixo do esperado: confira",""),"")))</f>
        <v/>
      </c>
      <c r="P424" s="15" t="n"/>
    </row>
    <row r="425">
      <c r="A425" s="14" t="n"/>
      <c r="B425" s="15" t="n"/>
      <c r="C425" s="15" t="n"/>
      <c r="D425" s="15" t="n"/>
      <c r="E425" s="15" t="n"/>
      <c r="F425" s="16" t="n"/>
      <c r="G425" s="17" t="n"/>
      <c r="H425" s="18" t="n"/>
      <c r="I425" s="15" t="n"/>
      <c r="J425" s="19">
        <f>IF(OR($G425="",$H425=""),"",IF($G425=0,"",$H425/$G425))</f>
        <v/>
      </c>
      <c r="K425" s="16">
        <f>IF(OR($B425="",$F425="",$E425="Arla 32"),"",IFERROR(1/(1/SUMPRODUCT(MAX(($B$5:$B$1004=$B425)*($F$5:$F$1004&lt;$F425)*($E$5:$E$1004&lt;&gt;"Arla 32")*$F$5:$F$1004))),""))</f>
        <v/>
      </c>
      <c r="L425" s="16">
        <f>IF($K425="","",$F425-$K425)</f>
        <v/>
      </c>
      <c r="M425" s="17">
        <f>IF(OR($L425="",$G425="",$I425="Não"),"",IF($G425=0,"",$L425/$G425))</f>
        <v/>
      </c>
      <c r="N425" s="18">
        <f>IF(OR($L425="",$H425=""),"",IF($L425&lt;=0,"",$H425/$L425))</f>
        <v/>
      </c>
      <c r="O425" s="15">
        <f>IF($L425="","",IF($L425&gt;Listas!$H$3,"Km rodado alto: confira o km digitado",IF(AND($M425&lt;&gt;"",Listas!$H$2&lt;&gt;""),IF($M425&lt;Listas!$H$2,"Média abaixo do esperado: confira",""),"")))</f>
        <v/>
      </c>
      <c r="P425" s="15" t="n"/>
    </row>
    <row r="426">
      <c r="A426" s="14" t="n"/>
      <c r="B426" s="15" t="n"/>
      <c r="C426" s="15" t="n"/>
      <c r="D426" s="15" t="n"/>
      <c r="E426" s="15" t="n"/>
      <c r="F426" s="16" t="n"/>
      <c r="G426" s="17" t="n"/>
      <c r="H426" s="18" t="n"/>
      <c r="I426" s="15" t="n"/>
      <c r="J426" s="19">
        <f>IF(OR($G426="",$H426=""),"",IF($G426=0,"",$H426/$G426))</f>
        <v/>
      </c>
      <c r="K426" s="16">
        <f>IF(OR($B426="",$F426="",$E426="Arla 32"),"",IFERROR(1/(1/SUMPRODUCT(MAX(($B$5:$B$1004=$B426)*($F$5:$F$1004&lt;$F426)*($E$5:$E$1004&lt;&gt;"Arla 32")*$F$5:$F$1004))),""))</f>
        <v/>
      </c>
      <c r="L426" s="16">
        <f>IF($K426="","",$F426-$K426)</f>
        <v/>
      </c>
      <c r="M426" s="17">
        <f>IF(OR($L426="",$G426="",$I426="Não"),"",IF($G426=0,"",$L426/$G426))</f>
        <v/>
      </c>
      <c r="N426" s="18">
        <f>IF(OR($L426="",$H426=""),"",IF($L426&lt;=0,"",$H426/$L426))</f>
        <v/>
      </c>
      <c r="O426" s="15">
        <f>IF($L426="","",IF($L426&gt;Listas!$H$3,"Km rodado alto: confira o km digitado",IF(AND($M426&lt;&gt;"",Listas!$H$2&lt;&gt;""),IF($M426&lt;Listas!$H$2,"Média abaixo do esperado: confira",""),"")))</f>
        <v/>
      </c>
      <c r="P426" s="15" t="n"/>
    </row>
    <row r="427">
      <c r="A427" s="14" t="n"/>
      <c r="B427" s="15" t="n"/>
      <c r="C427" s="15" t="n"/>
      <c r="D427" s="15" t="n"/>
      <c r="E427" s="15" t="n"/>
      <c r="F427" s="16" t="n"/>
      <c r="G427" s="17" t="n"/>
      <c r="H427" s="18" t="n"/>
      <c r="I427" s="15" t="n"/>
      <c r="J427" s="19">
        <f>IF(OR($G427="",$H427=""),"",IF($G427=0,"",$H427/$G427))</f>
        <v/>
      </c>
      <c r="K427" s="16">
        <f>IF(OR($B427="",$F427="",$E427="Arla 32"),"",IFERROR(1/(1/SUMPRODUCT(MAX(($B$5:$B$1004=$B427)*($F$5:$F$1004&lt;$F427)*($E$5:$E$1004&lt;&gt;"Arla 32")*$F$5:$F$1004))),""))</f>
        <v/>
      </c>
      <c r="L427" s="16">
        <f>IF($K427="","",$F427-$K427)</f>
        <v/>
      </c>
      <c r="M427" s="17">
        <f>IF(OR($L427="",$G427="",$I427="Não"),"",IF($G427=0,"",$L427/$G427))</f>
        <v/>
      </c>
      <c r="N427" s="18">
        <f>IF(OR($L427="",$H427=""),"",IF($L427&lt;=0,"",$H427/$L427))</f>
        <v/>
      </c>
      <c r="O427" s="15">
        <f>IF($L427="","",IF($L427&gt;Listas!$H$3,"Km rodado alto: confira o km digitado",IF(AND($M427&lt;&gt;"",Listas!$H$2&lt;&gt;""),IF($M427&lt;Listas!$H$2,"Média abaixo do esperado: confira",""),"")))</f>
        <v/>
      </c>
      <c r="P427" s="15" t="n"/>
    </row>
    <row r="428">
      <c r="A428" s="14" t="n"/>
      <c r="B428" s="15" t="n"/>
      <c r="C428" s="15" t="n"/>
      <c r="D428" s="15" t="n"/>
      <c r="E428" s="15" t="n"/>
      <c r="F428" s="16" t="n"/>
      <c r="G428" s="17" t="n"/>
      <c r="H428" s="18" t="n"/>
      <c r="I428" s="15" t="n"/>
      <c r="J428" s="19">
        <f>IF(OR($G428="",$H428=""),"",IF($G428=0,"",$H428/$G428))</f>
        <v/>
      </c>
      <c r="K428" s="16">
        <f>IF(OR($B428="",$F428="",$E428="Arla 32"),"",IFERROR(1/(1/SUMPRODUCT(MAX(($B$5:$B$1004=$B428)*($F$5:$F$1004&lt;$F428)*($E$5:$E$1004&lt;&gt;"Arla 32")*$F$5:$F$1004))),""))</f>
        <v/>
      </c>
      <c r="L428" s="16">
        <f>IF($K428="","",$F428-$K428)</f>
        <v/>
      </c>
      <c r="M428" s="17">
        <f>IF(OR($L428="",$G428="",$I428="Não"),"",IF($G428=0,"",$L428/$G428))</f>
        <v/>
      </c>
      <c r="N428" s="18">
        <f>IF(OR($L428="",$H428=""),"",IF($L428&lt;=0,"",$H428/$L428))</f>
        <v/>
      </c>
      <c r="O428" s="15">
        <f>IF($L428="","",IF($L428&gt;Listas!$H$3,"Km rodado alto: confira o km digitado",IF(AND($M428&lt;&gt;"",Listas!$H$2&lt;&gt;""),IF($M428&lt;Listas!$H$2,"Média abaixo do esperado: confira",""),"")))</f>
        <v/>
      </c>
      <c r="P428" s="15" t="n"/>
    </row>
    <row r="429">
      <c r="A429" s="14" t="n"/>
      <c r="B429" s="15" t="n"/>
      <c r="C429" s="15" t="n"/>
      <c r="D429" s="15" t="n"/>
      <c r="E429" s="15" t="n"/>
      <c r="F429" s="16" t="n"/>
      <c r="G429" s="17" t="n"/>
      <c r="H429" s="18" t="n"/>
      <c r="I429" s="15" t="n"/>
      <c r="J429" s="19">
        <f>IF(OR($G429="",$H429=""),"",IF($G429=0,"",$H429/$G429))</f>
        <v/>
      </c>
      <c r="K429" s="16">
        <f>IF(OR($B429="",$F429="",$E429="Arla 32"),"",IFERROR(1/(1/SUMPRODUCT(MAX(($B$5:$B$1004=$B429)*($F$5:$F$1004&lt;$F429)*($E$5:$E$1004&lt;&gt;"Arla 32")*$F$5:$F$1004))),""))</f>
        <v/>
      </c>
      <c r="L429" s="16">
        <f>IF($K429="","",$F429-$K429)</f>
        <v/>
      </c>
      <c r="M429" s="17">
        <f>IF(OR($L429="",$G429="",$I429="Não"),"",IF($G429=0,"",$L429/$G429))</f>
        <v/>
      </c>
      <c r="N429" s="18">
        <f>IF(OR($L429="",$H429=""),"",IF($L429&lt;=0,"",$H429/$L429))</f>
        <v/>
      </c>
      <c r="O429" s="15">
        <f>IF($L429="","",IF($L429&gt;Listas!$H$3,"Km rodado alto: confira o km digitado",IF(AND($M429&lt;&gt;"",Listas!$H$2&lt;&gt;""),IF($M429&lt;Listas!$H$2,"Média abaixo do esperado: confira",""),"")))</f>
        <v/>
      </c>
      <c r="P429" s="15" t="n"/>
    </row>
    <row r="430">
      <c r="A430" s="14" t="n"/>
      <c r="B430" s="15" t="n"/>
      <c r="C430" s="15" t="n"/>
      <c r="D430" s="15" t="n"/>
      <c r="E430" s="15" t="n"/>
      <c r="F430" s="16" t="n"/>
      <c r="G430" s="17" t="n"/>
      <c r="H430" s="18" t="n"/>
      <c r="I430" s="15" t="n"/>
      <c r="J430" s="19">
        <f>IF(OR($G430="",$H430=""),"",IF($G430=0,"",$H430/$G430))</f>
        <v/>
      </c>
      <c r="K430" s="16">
        <f>IF(OR($B430="",$F430="",$E430="Arla 32"),"",IFERROR(1/(1/SUMPRODUCT(MAX(($B$5:$B$1004=$B430)*($F$5:$F$1004&lt;$F430)*($E$5:$E$1004&lt;&gt;"Arla 32")*$F$5:$F$1004))),""))</f>
        <v/>
      </c>
      <c r="L430" s="16">
        <f>IF($K430="","",$F430-$K430)</f>
        <v/>
      </c>
      <c r="M430" s="17">
        <f>IF(OR($L430="",$G430="",$I430="Não"),"",IF($G430=0,"",$L430/$G430))</f>
        <v/>
      </c>
      <c r="N430" s="18">
        <f>IF(OR($L430="",$H430=""),"",IF($L430&lt;=0,"",$H430/$L430))</f>
        <v/>
      </c>
      <c r="O430" s="15">
        <f>IF($L430="","",IF($L430&gt;Listas!$H$3,"Km rodado alto: confira o km digitado",IF(AND($M430&lt;&gt;"",Listas!$H$2&lt;&gt;""),IF($M430&lt;Listas!$H$2,"Média abaixo do esperado: confira",""),"")))</f>
        <v/>
      </c>
      <c r="P430" s="15" t="n"/>
    </row>
    <row r="431">
      <c r="A431" s="14" t="n"/>
      <c r="B431" s="15" t="n"/>
      <c r="C431" s="15" t="n"/>
      <c r="D431" s="15" t="n"/>
      <c r="E431" s="15" t="n"/>
      <c r="F431" s="16" t="n"/>
      <c r="G431" s="17" t="n"/>
      <c r="H431" s="18" t="n"/>
      <c r="I431" s="15" t="n"/>
      <c r="J431" s="19">
        <f>IF(OR($G431="",$H431=""),"",IF($G431=0,"",$H431/$G431))</f>
        <v/>
      </c>
      <c r="K431" s="16">
        <f>IF(OR($B431="",$F431="",$E431="Arla 32"),"",IFERROR(1/(1/SUMPRODUCT(MAX(($B$5:$B$1004=$B431)*($F$5:$F$1004&lt;$F431)*($E$5:$E$1004&lt;&gt;"Arla 32")*$F$5:$F$1004))),""))</f>
        <v/>
      </c>
      <c r="L431" s="16">
        <f>IF($K431="","",$F431-$K431)</f>
        <v/>
      </c>
      <c r="M431" s="17">
        <f>IF(OR($L431="",$G431="",$I431="Não"),"",IF($G431=0,"",$L431/$G431))</f>
        <v/>
      </c>
      <c r="N431" s="18">
        <f>IF(OR($L431="",$H431=""),"",IF($L431&lt;=0,"",$H431/$L431))</f>
        <v/>
      </c>
      <c r="O431" s="15">
        <f>IF($L431="","",IF($L431&gt;Listas!$H$3,"Km rodado alto: confira o km digitado",IF(AND($M431&lt;&gt;"",Listas!$H$2&lt;&gt;""),IF($M431&lt;Listas!$H$2,"Média abaixo do esperado: confira",""),"")))</f>
        <v/>
      </c>
      <c r="P431" s="15" t="n"/>
    </row>
    <row r="432">
      <c r="A432" s="14" t="n"/>
      <c r="B432" s="15" t="n"/>
      <c r="C432" s="15" t="n"/>
      <c r="D432" s="15" t="n"/>
      <c r="E432" s="15" t="n"/>
      <c r="F432" s="16" t="n"/>
      <c r="G432" s="17" t="n"/>
      <c r="H432" s="18" t="n"/>
      <c r="I432" s="15" t="n"/>
      <c r="J432" s="19">
        <f>IF(OR($G432="",$H432=""),"",IF($G432=0,"",$H432/$G432))</f>
        <v/>
      </c>
      <c r="K432" s="16">
        <f>IF(OR($B432="",$F432="",$E432="Arla 32"),"",IFERROR(1/(1/SUMPRODUCT(MAX(($B$5:$B$1004=$B432)*($F$5:$F$1004&lt;$F432)*($E$5:$E$1004&lt;&gt;"Arla 32")*$F$5:$F$1004))),""))</f>
        <v/>
      </c>
      <c r="L432" s="16">
        <f>IF($K432="","",$F432-$K432)</f>
        <v/>
      </c>
      <c r="M432" s="17">
        <f>IF(OR($L432="",$G432="",$I432="Não"),"",IF($G432=0,"",$L432/$G432))</f>
        <v/>
      </c>
      <c r="N432" s="18">
        <f>IF(OR($L432="",$H432=""),"",IF($L432&lt;=0,"",$H432/$L432))</f>
        <v/>
      </c>
      <c r="O432" s="15">
        <f>IF($L432="","",IF($L432&gt;Listas!$H$3,"Km rodado alto: confira o km digitado",IF(AND($M432&lt;&gt;"",Listas!$H$2&lt;&gt;""),IF($M432&lt;Listas!$H$2,"Média abaixo do esperado: confira",""),"")))</f>
        <v/>
      </c>
      <c r="P432" s="15" t="n"/>
    </row>
    <row r="433">
      <c r="A433" s="14" t="n"/>
      <c r="B433" s="15" t="n"/>
      <c r="C433" s="15" t="n"/>
      <c r="D433" s="15" t="n"/>
      <c r="E433" s="15" t="n"/>
      <c r="F433" s="16" t="n"/>
      <c r="G433" s="17" t="n"/>
      <c r="H433" s="18" t="n"/>
      <c r="I433" s="15" t="n"/>
      <c r="J433" s="19">
        <f>IF(OR($G433="",$H433=""),"",IF($G433=0,"",$H433/$G433))</f>
        <v/>
      </c>
      <c r="K433" s="16">
        <f>IF(OR($B433="",$F433="",$E433="Arla 32"),"",IFERROR(1/(1/SUMPRODUCT(MAX(($B$5:$B$1004=$B433)*($F$5:$F$1004&lt;$F433)*($E$5:$E$1004&lt;&gt;"Arla 32")*$F$5:$F$1004))),""))</f>
        <v/>
      </c>
      <c r="L433" s="16">
        <f>IF($K433="","",$F433-$K433)</f>
        <v/>
      </c>
      <c r="M433" s="17">
        <f>IF(OR($L433="",$G433="",$I433="Não"),"",IF($G433=0,"",$L433/$G433))</f>
        <v/>
      </c>
      <c r="N433" s="18">
        <f>IF(OR($L433="",$H433=""),"",IF($L433&lt;=0,"",$H433/$L433))</f>
        <v/>
      </c>
      <c r="O433" s="15">
        <f>IF($L433="","",IF($L433&gt;Listas!$H$3,"Km rodado alto: confira o km digitado",IF(AND($M433&lt;&gt;"",Listas!$H$2&lt;&gt;""),IF($M433&lt;Listas!$H$2,"Média abaixo do esperado: confira",""),"")))</f>
        <v/>
      </c>
      <c r="P433" s="15" t="n"/>
    </row>
    <row r="434">
      <c r="A434" s="14" t="n"/>
      <c r="B434" s="15" t="n"/>
      <c r="C434" s="15" t="n"/>
      <c r="D434" s="15" t="n"/>
      <c r="E434" s="15" t="n"/>
      <c r="F434" s="16" t="n"/>
      <c r="G434" s="17" t="n"/>
      <c r="H434" s="18" t="n"/>
      <c r="I434" s="15" t="n"/>
      <c r="J434" s="19">
        <f>IF(OR($G434="",$H434=""),"",IF($G434=0,"",$H434/$G434))</f>
        <v/>
      </c>
      <c r="K434" s="16">
        <f>IF(OR($B434="",$F434="",$E434="Arla 32"),"",IFERROR(1/(1/SUMPRODUCT(MAX(($B$5:$B$1004=$B434)*($F$5:$F$1004&lt;$F434)*($E$5:$E$1004&lt;&gt;"Arla 32")*$F$5:$F$1004))),""))</f>
        <v/>
      </c>
      <c r="L434" s="16">
        <f>IF($K434="","",$F434-$K434)</f>
        <v/>
      </c>
      <c r="M434" s="17">
        <f>IF(OR($L434="",$G434="",$I434="Não"),"",IF($G434=0,"",$L434/$G434))</f>
        <v/>
      </c>
      <c r="N434" s="18">
        <f>IF(OR($L434="",$H434=""),"",IF($L434&lt;=0,"",$H434/$L434))</f>
        <v/>
      </c>
      <c r="O434" s="15">
        <f>IF($L434="","",IF($L434&gt;Listas!$H$3,"Km rodado alto: confira o km digitado",IF(AND($M434&lt;&gt;"",Listas!$H$2&lt;&gt;""),IF($M434&lt;Listas!$H$2,"Média abaixo do esperado: confira",""),"")))</f>
        <v/>
      </c>
      <c r="P434" s="15" t="n"/>
    </row>
    <row r="435">
      <c r="A435" s="14" t="n"/>
      <c r="B435" s="15" t="n"/>
      <c r="C435" s="15" t="n"/>
      <c r="D435" s="15" t="n"/>
      <c r="E435" s="15" t="n"/>
      <c r="F435" s="16" t="n"/>
      <c r="G435" s="17" t="n"/>
      <c r="H435" s="18" t="n"/>
      <c r="I435" s="15" t="n"/>
      <c r="J435" s="19">
        <f>IF(OR($G435="",$H435=""),"",IF($G435=0,"",$H435/$G435))</f>
        <v/>
      </c>
      <c r="K435" s="16">
        <f>IF(OR($B435="",$F435="",$E435="Arla 32"),"",IFERROR(1/(1/SUMPRODUCT(MAX(($B$5:$B$1004=$B435)*($F$5:$F$1004&lt;$F435)*($E$5:$E$1004&lt;&gt;"Arla 32")*$F$5:$F$1004))),""))</f>
        <v/>
      </c>
      <c r="L435" s="16">
        <f>IF($K435="","",$F435-$K435)</f>
        <v/>
      </c>
      <c r="M435" s="17">
        <f>IF(OR($L435="",$G435="",$I435="Não"),"",IF($G435=0,"",$L435/$G435))</f>
        <v/>
      </c>
      <c r="N435" s="18">
        <f>IF(OR($L435="",$H435=""),"",IF($L435&lt;=0,"",$H435/$L435))</f>
        <v/>
      </c>
      <c r="O435" s="15">
        <f>IF($L435="","",IF($L435&gt;Listas!$H$3,"Km rodado alto: confira o km digitado",IF(AND($M435&lt;&gt;"",Listas!$H$2&lt;&gt;""),IF($M435&lt;Listas!$H$2,"Média abaixo do esperado: confira",""),"")))</f>
        <v/>
      </c>
      <c r="P435" s="15" t="n"/>
    </row>
    <row r="436">
      <c r="A436" s="14" t="n"/>
      <c r="B436" s="15" t="n"/>
      <c r="C436" s="15" t="n"/>
      <c r="D436" s="15" t="n"/>
      <c r="E436" s="15" t="n"/>
      <c r="F436" s="16" t="n"/>
      <c r="G436" s="17" t="n"/>
      <c r="H436" s="18" t="n"/>
      <c r="I436" s="15" t="n"/>
      <c r="J436" s="19">
        <f>IF(OR($G436="",$H436=""),"",IF($G436=0,"",$H436/$G436))</f>
        <v/>
      </c>
      <c r="K436" s="16">
        <f>IF(OR($B436="",$F436="",$E436="Arla 32"),"",IFERROR(1/(1/SUMPRODUCT(MAX(($B$5:$B$1004=$B436)*($F$5:$F$1004&lt;$F436)*($E$5:$E$1004&lt;&gt;"Arla 32")*$F$5:$F$1004))),""))</f>
        <v/>
      </c>
      <c r="L436" s="16">
        <f>IF($K436="","",$F436-$K436)</f>
        <v/>
      </c>
      <c r="M436" s="17">
        <f>IF(OR($L436="",$G436="",$I436="Não"),"",IF($G436=0,"",$L436/$G436))</f>
        <v/>
      </c>
      <c r="N436" s="18">
        <f>IF(OR($L436="",$H436=""),"",IF($L436&lt;=0,"",$H436/$L436))</f>
        <v/>
      </c>
      <c r="O436" s="15">
        <f>IF($L436="","",IF($L436&gt;Listas!$H$3,"Km rodado alto: confira o km digitado",IF(AND($M436&lt;&gt;"",Listas!$H$2&lt;&gt;""),IF($M436&lt;Listas!$H$2,"Média abaixo do esperado: confira",""),"")))</f>
        <v/>
      </c>
      <c r="P436" s="15" t="n"/>
    </row>
    <row r="437">
      <c r="A437" s="14" t="n"/>
      <c r="B437" s="15" t="n"/>
      <c r="C437" s="15" t="n"/>
      <c r="D437" s="15" t="n"/>
      <c r="E437" s="15" t="n"/>
      <c r="F437" s="16" t="n"/>
      <c r="G437" s="17" t="n"/>
      <c r="H437" s="18" t="n"/>
      <c r="I437" s="15" t="n"/>
      <c r="J437" s="19">
        <f>IF(OR($G437="",$H437=""),"",IF($G437=0,"",$H437/$G437))</f>
        <v/>
      </c>
      <c r="K437" s="16">
        <f>IF(OR($B437="",$F437="",$E437="Arla 32"),"",IFERROR(1/(1/SUMPRODUCT(MAX(($B$5:$B$1004=$B437)*($F$5:$F$1004&lt;$F437)*($E$5:$E$1004&lt;&gt;"Arla 32")*$F$5:$F$1004))),""))</f>
        <v/>
      </c>
      <c r="L437" s="16">
        <f>IF($K437="","",$F437-$K437)</f>
        <v/>
      </c>
      <c r="M437" s="17">
        <f>IF(OR($L437="",$G437="",$I437="Não"),"",IF($G437=0,"",$L437/$G437))</f>
        <v/>
      </c>
      <c r="N437" s="18">
        <f>IF(OR($L437="",$H437=""),"",IF($L437&lt;=0,"",$H437/$L437))</f>
        <v/>
      </c>
      <c r="O437" s="15">
        <f>IF($L437="","",IF($L437&gt;Listas!$H$3,"Km rodado alto: confira o km digitado",IF(AND($M437&lt;&gt;"",Listas!$H$2&lt;&gt;""),IF($M437&lt;Listas!$H$2,"Média abaixo do esperado: confira",""),"")))</f>
        <v/>
      </c>
      <c r="P437" s="15" t="n"/>
    </row>
    <row r="438">
      <c r="A438" s="14" t="n"/>
      <c r="B438" s="15" t="n"/>
      <c r="C438" s="15" t="n"/>
      <c r="D438" s="15" t="n"/>
      <c r="E438" s="15" t="n"/>
      <c r="F438" s="16" t="n"/>
      <c r="G438" s="17" t="n"/>
      <c r="H438" s="18" t="n"/>
      <c r="I438" s="15" t="n"/>
      <c r="J438" s="19">
        <f>IF(OR($G438="",$H438=""),"",IF($G438=0,"",$H438/$G438))</f>
        <v/>
      </c>
      <c r="K438" s="16">
        <f>IF(OR($B438="",$F438="",$E438="Arla 32"),"",IFERROR(1/(1/SUMPRODUCT(MAX(($B$5:$B$1004=$B438)*($F$5:$F$1004&lt;$F438)*($E$5:$E$1004&lt;&gt;"Arla 32")*$F$5:$F$1004))),""))</f>
        <v/>
      </c>
      <c r="L438" s="16">
        <f>IF($K438="","",$F438-$K438)</f>
        <v/>
      </c>
      <c r="M438" s="17">
        <f>IF(OR($L438="",$G438="",$I438="Não"),"",IF($G438=0,"",$L438/$G438))</f>
        <v/>
      </c>
      <c r="N438" s="18">
        <f>IF(OR($L438="",$H438=""),"",IF($L438&lt;=0,"",$H438/$L438))</f>
        <v/>
      </c>
      <c r="O438" s="15">
        <f>IF($L438="","",IF($L438&gt;Listas!$H$3,"Km rodado alto: confira o km digitado",IF(AND($M438&lt;&gt;"",Listas!$H$2&lt;&gt;""),IF($M438&lt;Listas!$H$2,"Média abaixo do esperado: confira",""),"")))</f>
        <v/>
      </c>
      <c r="P438" s="15" t="n"/>
    </row>
    <row r="439">
      <c r="A439" s="14" t="n"/>
      <c r="B439" s="15" t="n"/>
      <c r="C439" s="15" t="n"/>
      <c r="D439" s="15" t="n"/>
      <c r="E439" s="15" t="n"/>
      <c r="F439" s="16" t="n"/>
      <c r="G439" s="17" t="n"/>
      <c r="H439" s="18" t="n"/>
      <c r="I439" s="15" t="n"/>
      <c r="J439" s="19">
        <f>IF(OR($G439="",$H439=""),"",IF($G439=0,"",$H439/$G439))</f>
        <v/>
      </c>
      <c r="K439" s="16">
        <f>IF(OR($B439="",$F439="",$E439="Arla 32"),"",IFERROR(1/(1/SUMPRODUCT(MAX(($B$5:$B$1004=$B439)*($F$5:$F$1004&lt;$F439)*($E$5:$E$1004&lt;&gt;"Arla 32")*$F$5:$F$1004))),""))</f>
        <v/>
      </c>
      <c r="L439" s="16">
        <f>IF($K439="","",$F439-$K439)</f>
        <v/>
      </c>
      <c r="M439" s="17">
        <f>IF(OR($L439="",$G439="",$I439="Não"),"",IF($G439=0,"",$L439/$G439))</f>
        <v/>
      </c>
      <c r="N439" s="18">
        <f>IF(OR($L439="",$H439=""),"",IF($L439&lt;=0,"",$H439/$L439))</f>
        <v/>
      </c>
      <c r="O439" s="15">
        <f>IF($L439="","",IF($L439&gt;Listas!$H$3,"Km rodado alto: confira o km digitado",IF(AND($M439&lt;&gt;"",Listas!$H$2&lt;&gt;""),IF($M439&lt;Listas!$H$2,"Média abaixo do esperado: confira",""),"")))</f>
        <v/>
      </c>
      <c r="P439" s="15" t="n"/>
    </row>
    <row r="440">
      <c r="A440" s="14" t="n"/>
      <c r="B440" s="15" t="n"/>
      <c r="C440" s="15" t="n"/>
      <c r="D440" s="15" t="n"/>
      <c r="E440" s="15" t="n"/>
      <c r="F440" s="16" t="n"/>
      <c r="G440" s="17" t="n"/>
      <c r="H440" s="18" t="n"/>
      <c r="I440" s="15" t="n"/>
      <c r="J440" s="19">
        <f>IF(OR($G440="",$H440=""),"",IF($G440=0,"",$H440/$G440))</f>
        <v/>
      </c>
      <c r="K440" s="16">
        <f>IF(OR($B440="",$F440="",$E440="Arla 32"),"",IFERROR(1/(1/SUMPRODUCT(MAX(($B$5:$B$1004=$B440)*($F$5:$F$1004&lt;$F440)*($E$5:$E$1004&lt;&gt;"Arla 32")*$F$5:$F$1004))),""))</f>
        <v/>
      </c>
      <c r="L440" s="16">
        <f>IF($K440="","",$F440-$K440)</f>
        <v/>
      </c>
      <c r="M440" s="17">
        <f>IF(OR($L440="",$G440="",$I440="Não"),"",IF($G440=0,"",$L440/$G440))</f>
        <v/>
      </c>
      <c r="N440" s="18">
        <f>IF(OR($L440="",$H440=""),"",IF($L440&lt;=0,"",$H440/$L440))</f>
        <v/>
      </c>
      <c r="O440" s="15">
        <f>IF($L440="","",IF($L440&gt;Listas!$H$3,"Km rodado alto: confira o km digitado",IF(AND($M440&lt;&gt;"",Listas!$H$2&lt;&gt;""),IF($M440&lt;Listas!$H$2,"Média abaixo do esperado: confira",""),"")))</f>
        <v/>
      </c>
      <c r="P440" s="15" t="n"/>
    </row>
    <row r="441">
      <c r="A441" s="14" t="n"/>
      <c r="B441" s="15" t="n"/>
      <c r="C441" s="15" t="n"/>
      <c r="D441" s="15" t="n"/>
      <c r="E441" s="15" t="n"/>
      <c r="F441" s="16" t="n"/>
      <c r="G441" s="17" t="n"/>
      <c r="H441" s="18" t="n"/>
      <c r="I441" s="15" t="n"/>
      <c r="J441" s="19">
        <f>IF(OR($G441="",$H441=""),"",IF($G441=0,"",$H441/$G441))</f>
        <v/>
      </c>
      <c r="K441" s="16">
        <f>IF(OR($B441="",$F441="",$E441="Arla 32"),"",IFERROR(1/(1/SUMPRODUCT(MAX(($B$5:$B$1004=$B441)*($F$5:$F$1004&lt;$F441)*($E$5:$E$1004&lt;&gt;"Arla 32")*$F$5:$F$1004))),""))</f>
        <v/>
      </c>
      <c r="L441" s="16">
        <f>IF($K441="","",$F441-$K441)</f>
        <v/>
      </c>
      <c r="M441" s="17">
        <f>IF(OR($L441="",$G441="",$I441="Não"),"",IF($G441=0,"",$L441/$G441))</f>
        <v/>
      </c>
      <c r="N441" s="18">
        <f>IF(OR($L441="",$H441=""),"",IF($L441&lt;=0,"",$H441/$L441))</f>
        <v/>
      </c>
      <c r="O441" s="15">
        <f>IF($L441="","",IF($L441&gt;Listas!$H$3,"Km rodado alto: confira o km digitado",IF(AND($M441&lt;&gt;"",Listas!$H$2&lt;&gt;""),IF($M441&lt;Listas!$H$2,"Média abaixo do esperado: confira",""),"")))</f>
        <v/>
      </c>
      <c r="P441" s="15" t="n"/>
    </row>
    <row r="442">
      <c r="A442" s="14" t="n"/>
      <c r="B442" s="15" t="n"/>
      <c r="C442" s="15" t="n"/>
      <c r="D442" s="15" t="n"/>
      <c r="E442" s="15" t="n"/>
      <c r="F442" s="16" t="n"/>
      <c r="G442" s="17" t="n"/>
      <c r="H442" s="18" t="n"/>
      <c r="I442" s="15" t="n"/>
      <c r="J442" s="19">
        <f>IF(OR($G442="",$H442=""),"",IF($G442=0,"",$H442/$G442))</f>
        <v/>
      </c>
      <c r="K442" s="16">
        <f>IF(OR($B442="",$F442="",$E442="Arla 32"),"",IFERROR(1/(1/SUMPRODUCT(MAX(($B$5:$B$1004=$B442)*($F$5:$F$1004&lt;$F442)*($E$5:$E$1004&lt;&gt;"Arla 32")*$F$5:$F$1004))),""))</f>
        <v/>
      </c>
      <c r="L442" s="16">
        <f>IF($K442="","",$F442-$K442)</f>
        <v/>
      </c>
      <c r="M442" s="17">
        <f>IF(OR($L442="",$G442="",$I442="Não"),"",IF($G442=0,"",$L442/$G442))</f>
        <v/>
      </c>
      <c r="N442" s="18">
        <f>IF(OR($L442="",$H442=""),"",IF($L442&lt;=0,"",$H442/$L442))</f>
        <v/>
      </c>
      <c r="O442" s="15">
        <f>IF($L442="","",IF($L442&gt;Listas!$H$3,"Km rodado alto: confira o km digitado",IF(AND($M442&lt;&gt;"",Listas!$H$2&lt;&gt;""),IF($M442&lt;Listas!$H$2,"Média abaixo do esperado: confira",""),"")))</f>
        <v/>
      </c>
      <c r="P442" s="15" t="n"/>
    </row>
    <row r="443">
      <c r="A443" s="14" t="n"/>
      <c r="B443" s="15" t="n"/>
      <c r="C443" s="15" t="n"/>
      <c r="D443" s="15" t="n"/>
      <c r="E443" s="15" t="n"/>
      <c r="F443" s="16" t="n"/>
      <c r="G443" s="17" t="n"/>
      <c r="H443" s="18" t="n"/>
      <c r="I443" s="15" t="n"/>
      <c r="J443" s="19">
        <f>IF(OR($G443="",$H443=""),"",IF($G443=0,"",$H443/$G443))</f>
        <v/>
      </c>
      <c r="K443" s="16">
        <f>IF(OR($B443="",$F443="",$E443="Arla 32"),"",IFERROR(1/(1/SUMPRODUCT(MAX(($B$5:$B$1004=$B443)*($F$5:$F$1004&lt;$F443)*($E$5:$E$1004&lt;&gt;"Arla 32")*$F$5:$F$1004))),""))</f>
        <v/>
      </c>
      <c r="L443" s="16">
        <f>IF($K443="","",$F443-$K443)</f>
        <v/>
      </c>
      <c r="M443" s="17">
        <f>IF(OR($L443="",$G443="",$I443="Não"),"",IF($G443=0,"",$L443/$G443))</f>
        <v/>
      </c>
      <c r="N443" s="18">
        <f>IF(OR($L443="",$H443=""),"",IF($L443&lt;=0,"",$H443/$L443))</f>
        <v/>
      </c>
      <c r="O443" s="15">
        <f>IF($L443="","",IF($L443&gt;Listas!$H$3,"Km rodado alto: confira o km digitado",IF(AND($M443&lt;&gt;"",Listas!$H$2&lt;&gt;""),IF($M443&lt;Listas!$H$2,"Média abaixo do esperado: confira",""),"")))</f>
        <v/>
      </c>
      <c r="P443" s="15" t="n"/>
    </row>
    <row r="444">
      <c r="A444" s="14" t="n"/>
      <c r="B444" s="15" t="n"/>
      <c r="C444" s="15" t="n"/>
      <c r="D444" s="15" t="n"/>
      <c r="E444" s="15" t="n"/>
      <c r="F444" s="16" t="n"/>
      <c r="G444" s="17" t="n"/>
      <c r="H444" s="18" t="n"/>
      <c r="I444" s="15" t="n"/>
      <c r="J444" s="19">
        <f>IF(OR($G444="",$H444=""),"",IF($G444=0,"",$H444/$G444))</f>
        <v/>
      </c>
      <c r="K444" s="16">
        <f>IF(OR($B444="",$F444="",$E444="Arla 32"),"",IFERROR(1/(1/SUMPRODUCT(MAX(($B$5:$B$1004=$B444)*($F$5:$F$1004&lt;$F444)*($E$5:$E$1004&lt;&gt;"Arla 32")*$F$5:$F$1004))),""))</f>
        <v/>
      </c>
      <c r="L444" s="16">
        <f>IF($K444="","",$F444-$K444)</f>
        <v/>
      </c>
      <c r="M444" s="17">
        <f>IF(OR($L444="",$G444="",$I444="Não"),"",IF($G444=0,"",$L444/$G444))</f>
        <v/>
      </c>
      <c r="N444" s="18">
        <f>IF(OR($L444="",$H444=""),"",IF($L444&lt;=0,"",$H444/$L444))</f>
        <v/>
      </c>
      <c r="O444" s="15">
        <f>IF($L444="","",IF($L444&gt;Listas!$H$3,"Km rodado alto: confira o km digitado",IF(AND($M444&lt;&gt;"",Listas!$H$2&lt;&gt;""),IF($M444&lt;Listas!$H$2,"Média abaixo do esperado: confira",""),"")))</f>
        <v/>
      </c>
      <c r="P444" s="15" t="n"/>
    </row>
    <row r="445">
      <c r="A445" s="14" t="n"/>
      <c r="B445" s="15" t="n"/>
      <c r="C445" s="15" t="n"/>
      <c r="D445" s="15" t="n"/>
      <c r="E445" s="15" t="n"/>
      <c r="F445" s="16" t="n"/>
      <c r="G445" s="17" t="n"/>
      <c r="H445" s="18" t="n"/>
      <c r="I445" s="15" t="n"/>
      <c r="J445" s="19">
        <f>IF(OR($G445="",$H445=""),"",IF($G445=0,"",$H445/$G445))</f>
        <v/>
      </c>
      <c r="K445" s="16">
        <f>IF(OR($B445="",$F445="",$E445="Arla 32"),"",IFERROR(1/(1/SUMPRODUCT(MAX(($B$5:$B$1004=$B445)*($F$5:$F$1004&lt;$F445)*($E$5:$E$1004&lt;&gt;"Arla 32")*$F$5:$F$1004))),""))</f>
        <v/>
      </c>
      <c r="L445" s="16">
        <f>IF($K445="","",$F445-$K445)</f>
        <v/>
      </c>
      <c r="M445" s="17">
        <f>IF(OR($L445="",$G445="",$I445="Não"),"",IF($G445=0,"",$L445/$G445))</f>
        <v/>
      </c>
      <c r="N445" s="18">
        <f>IF(OR($L445="",$H445=""),"",IF($L445&lt;=0,"",$H445/$L445))</f>
        <v/>
      </c>
      <c r="O445" s="15">
        <f>IF($L445="","",IF($L445&gt;Listas!$H$3,"Km rodado alto: confira o km digitado",IF(AND($M445&lt;&gt;"",Listas!$H$2&lt;&gt;""),IF($M445&lt;Listas!$H$2,"Média abaixo do esperado: confira",""),"")))</f>
        <v/>
      </c>
      <c r="P445" s="15" t="n"/>
    </row>
    <row r="446">
      <c r="A446" s="14" t="n"/>
      <c r="B446" s="15" t="n"/>
      <c r="C446" s="15" t="n"/>
      <c r="D446" s="15" t="n"/>
      <c r="E446" s="15" t="n"/>
      <c r="F446" s="16" t="n"/>
      <c r="G446" s="17" t="n"/>
      <c r="H446" s="18" t="n"/>
      <c r="I446" s="15" t="n"/>
      <c r="J446" s="19">
        <f>IF(OR($G446="",$H446=""),"",IF($G446=0,"",$H446/$G446))</f>
        <v/>
      </c>
      <c r="K446" s="16">
        <f>IF(OR($B446="",$F446="",$E446="Arla 32"),"",IFERROR(1/(1/SUMPRODUCT(MAX(($B$5:$B$1004=$B446)*($F$5:$F$1004&lt;$F446)*($E$5:$E$1004&lt;&gt;"Arla 32")*$F$5:$F$1004))),""))</f>
        <v/>
      </c>
      <c r="L446" s="16">
        <f>IF($K446="","",$F446-$K446)</f>
        <v/>
      </c>
      <c r="M446" s="17">
        <f>IF(OR($L446="",$G446="",$I446="Não"),"",IF($G446=0,"",$L446/$G446))</f>
        <v/>
      </c>
      <c r="N446" s="18">
        <f>IF(OR($L446="",$H446=""),"",IF($L446&lt;=0,"",$H446/$L446))</f>
        <v/>
      </c>
      <c r="O446" s="15">
        <f>IF($L446="","",IF($L446&gt;Listas!$H$3,"Km rodado alto: confira o km digitado",IF(AND($M446&lt;&gt;"",Listas!$H$2&lt;&gt;""),IF($M446&lt;Listas!$H$2,"Média abaixo do esperado: confira",""),"")))</f>
        <v/>
      </c>
      <c r="P446" s="15" t="n"/>
    </row>
    <row r="447">
      <c r="A447" s="14" t="n"/>
      <c r="B447" s="15" t="n"/>
      <c r="C447" s="15" t="n"/>
      <c r="D447" s="15" t="n"/>
      <c r="E447" s="15" t="n"/>
      <c r="F447" s="16" t="n"/>
      <c r="G447" s="17" t="n"/>
      <c r="H447" s="18" t="n"/>
      <c r="I447" s="15" t="n"/>
      <c r="J447" s="19">
        <f>IF(OR($G447="",$H447=""),"",IF($G447=0,"",$H447/$G447))</f>
        <v/>
      </c>
      <c r="K447" s="16">
        <f>IF(OR($B447="",$F447="",$E447="Arla 32"),"",IFERROR(1/(1/SUMPRODUCT(MAX(($B$5:$B$1004=$B447)*($F$5:$F$1004&lt;$F447)*($E$5:$E$1004&lt;&gt;"Arla 32")*$F$5:$F$1004))),""))</f>
        <v/>
      </c>
      <c r="L447" s="16">
        <f>IF($K447="","",$F447-$K447)</f>
        <v/>
      </c>
      <c r="M447" s="17">
        <f>IF(OR($L447="",$G447="",$I447="Não"),"",IF($G447=0,"",$L447/$G447))</f>
        <v/>
      </c>
      <c r="N447" s="18">
        <f>IF(OR($L447="",$H447=""),"",IF($L447&lt;=0,"",$H447/$L447))</f>
        <v/>
      </c>
      <c r="O447" s="15">
        <f>IF($L447="","",IF($L447&gt;Listas!$H$3,"Km rodado alto: confira o km digitado",IF(AND($M447&lt;&gt;"",Listas!$H$2&lt;&gt;""),IF($M447&lt;Listas!$H$2,"Média abaixo do esperado: confira",""),"")))</f>
        <v/>
      </c>
      <c r="P447" s="15" t="n"/>
    </row>
    <row r="448">
      <c r="A448" s="14" t="n"/>
      <c r="B448" s="15" t="n"/>
      <c r="C448" s="15" t="n"/>
      <c r="D448" s="15" t="n"/>
      <c r="E448" s="15" t="n"/>
      <c r="F448" s="16" t="n"/>
      <c r="G448" s="17" t="n"/>
      <c r="H448" s="18" t="n"/>
      <c r="I448" s="15" t="n"/>
      <c r="J448" s="19">
        <f>IF(OR($G448="",$H448=""),"",IF($G448=0,"",$H448/$G448))</f>
        <v/>
      </c>
      <c r="K448" s="16">
        <f>IF(OR($B448="",$F448="",$E448="Arla 32"),"",IFERROR(1/(1/SUMPRODUCT(MAX(($B$5:$B$1004=$B448)*($F$5:$F$1004&lt;$F448)*($E$5:$E$1004&lt;&gt;"Arla 32")*$F$5:$F$1004))),""))</f>
        <v/>
      </c>
      <c r="L448" s="16">
        <f>IF($K448="","",$F448-$K448)</f>
        <v/>
      </c>
      <c r="M448" s="17">
        <f>IF(OR($L448="",$G448="",$I448="Não"),"",IF($G448=0,"",$L448/$G448))</f>
        <v/>
      </c>
      <c r="N448" s="18">
        <f>IF(OR($L448="",$H448=""),"",IF($L448&lt;=0,"",$H448/$L448))</f>
        <v/>
      </c>
      <c r="O448" s="15">
        <f>IF($L448="","",IF($L448&gt;Listas!$H$3,"Km rodado alto: confira o km digitado",IF(AND($M448&lt;&gt;"",Listas!$H$2&lt;&gt;""),IF($M448&lt;Listas!$H$2,"Média abaixo do esperado: confira",""),"")))</f>
        <v/>
      </c>
      <c r="P448" s="15" t="n"/>
    </row>
    <row r="449">
      <c r="A449" s="14" t="n"/>
      <c r="B449" s="15" t="n"/>
      <c r="C449" s="15" t="n"/>
      <c r="D449" s="15" t="n"/>
      <c r="E449" s="15" t="n"/>
      <c r="F449" s="16" t="n"/>
      <c r="G449" s="17" t="n"/>
      <c r="H449" s="18" t="n"/>
      <c r="I449" s="15" t="n"/>
      <c r="J449" s="19">
        <f>IF(OR($G449="",$H449=""),"",IF($G449=0,"",$H449/$G449))</f>
        <v/>
      </c>
      <c r="K449" s="16">
        <f>IF(OR($B449="",$F449="",$E449="Arla 32"),"",IFERROR(1/(1/SUMPRODUCT(MAX(($B$5:$B$1004=$B449)*($F$5:$F$1004&lt;$F449)*($E$5:$E$1004&lt;&gt;"Arla 32")*$F$5:$F$1004))),""))</f>
        <v/>
      </c>
      <c r="L449" s="16">
        <f>IF($K449="","",$F449-$K449)</f>
        <v/>
      </c>
      <c r="M449" s="17">
        <f>IF(OR($L449="",$G449="",$I449="Não"),"",IF($G449=0,"",$L449/$G449))</f>
        <v/>
      </c>
      <c r="N449" s="18">
        <f>IF(OR($L449="",$H449=""),"",IF($L449&lt;=0,"",$H449/$L449))</f>
        <v/>
      </c>
      <c r="O449" s="15">
        <f>IF($L449="","",IF($L449&gt;Listas!$H$3,"Km rodado alto: confira o km digitado",IF(AND($M449&lt;&gt;"",Listas!$H$2&lt;&gt;""),IF($M449&lt;Listas!$H$2,"Média abaixo do esperado: confira",""),"")))</f>
        <v/>
      </c>
      <c r="P449" s="15" t="n"/>
    </row>
    <row r="450">
      <c r="A450" s="14" t="n"/>
      <c r="B450" s="15" t="n"/>
      <c r="C450" s="15" t="n"/>
      <c r="D450" s="15" t="n"/>
      <c r="E450" s="15" t="n"/>
      <c r="F450" s="16" t="n"/>
      <c r="G450" s="17" t="n"/>
      <c r="H450" s="18" t="n"/>
      <c r="I450" s="15" t="n"/>
      <c r="J450" s="19">
        <f>IF(OR($G450="",$H450=""),"",IF($G450=0,"",$H450/$G450))</f>
        <v/>
      </c>
      <c r="K450" s="16">
        <f>IF(OR($B450="",$F450="",$E450="Arla 32"),"",IFERROR(1/(1/SUMPRODUCT(MAX(($B$5:$B$1004=$B450)*($F$5:$F$1004&lt;$F450)*($E$5:$E$1004&lt;&gt;"Arla 32")*$F$5:$F$1004))),""))</f>
        <v/>
      </c>
      <c r="L450" s="16">
        <f>IF($K450="","",$F450-$K450)</f>
        <v/>
      </c>
      <c r="M450" s="17">
        <f>IF(OR($L450="",$G450="",$I450="Não"),"",IF($G450=0,"",$L450/$G450))</f>
        <v/>
      </c>
      <c r="N450" s="18">
        <f>IF(OR($L450="",$H450=""),"",IF($L450&lt;=0,"",$H450/$L450))</f>
        <v/>
      </c>
      <c r="O450" s="15">
        <f>IF($L450="","",IF($L450&gt;Listas!$H$3,"Km rodado alto: confira o km digitado",IF(AND($M450&lt;&gt;"",Listas!$H$2&lt;&gt;""),IF($M450&lt;Listas!$H$2,"Média abaixo do esperado: confira",""),"")))</f>
        <v/>
      </c>
      <c r="P450" s="15" t="n"/>
    </row>
    <row r="451">
      <c r="A451" s="14" t="n"/>
      <c r="B451" s="15" t="n"/>
      <c r="C451" s="15" t="n"/>
      <c r="D451" s="15" t="n"/>
      <c r="E451" s="15" t="n"/>
      <c r="F451" s="16" t="n"/>
      <c r="G451" s="17" t="n"/>
      <c r="H451" s="18" t="n"/>
      <c r="I451" s="15" t="n"/>
      <c r="J451" s="19">
        <f>IF(OR($G451="",$H451=""),"",IF($G451=0,"",$H451/$G451))</f>
        <v/>
      </c>
      <c r="K451" s="16">
        <f>IF(OR($B451="",$F451="",$E451="Arla 32"),"",IFERROR(1/(1/SUMPRODUCT(MAX(($B$5:$B$1004=$B451)*($F$5:$F$1004&lt;$F451)*($E$5:$E$1004&lt;&gt;"Arla 32")*$F$5:$F$1004))),""))</f>
        <v/>
      </c>
      <c r="L451" s="16">
        <f>IF($K451="","",$F451-$K451)</f>
        <v/>
      </c>
      <c r="M451" s="17">
        <f>IF(OR($L451="",$G451="",$I451="Não"),"",IF($G451=0,"",$L451/$G451))</f>
        <v/>
      </c>
      <c r="N451" s="18">
        <f>IF(OR($L451="",$H451=""),"",IF($L451&lt;=0,"",$H451/$L451))</f>
        <v/>
      </c>
      <c r="O451" s="15">
        <f>IF($L451="","",IF($L451&gt;Listas!$H$3,"Km rodado alto: confira o km digitado",IF(AND($M451&lt;&gt;"",Listas!$H$2&lt;&gt;""),IF($M451&lt;Listas!$H$2,"Média abaixo do esperado: confira",""),"")))</f>
        <v/>
      </c>
      <c r="P451" s="15" t="n"/>
    </row>
    <row r="452">
      <c r="A452" s="14" t="n"/>
      <c r="B452" s="15" t="n"/>
      <c r="C452" s="15" t="n"/>
      <c r="D452" s="15" t="n"/>
      <c r="E452" s="15" t="n"/>
      <c r="F452" s="16" t="n"/>
      <c r="G452" s="17" t="n"/>
      <c r="H452" s="18" t="n"/>
      <c r="I452" s="15" t="n"/>
      <c r="J452" s="19">
        <f>IF(OR($G452="",$H452=""),"",IF($G452=0,"",$H452/$G452))</f>
        <v/>
      </c>
      <c r="K452" s="16">
        <f>IF(OR($B452="",$F452="",$E452="Arla 32"),"",IFERROR(1/(1/SUMPRODUCT(MAX(($B$5:$B$1004=$B452)*($F$5:$F$1004&lt;$F452)*($E$5:$E$1004&lt;&gt;"Arla 32")*$F$5:$F$1004))),""))</f>
        <v/>
      </c>
      <c r="L452" s="16">
        <f>IF($K452="","",$F452-$K452)</f>
        <v/>
      </c>
      <c r="M452" s="17">
        <f>IF(OR($L452="",$G452="",$I452="Não"),"",IF($G452=0,"",$L452/$G452))</f>
        <v/>
      </c>
      <c r="N452" s="18">
        <f>IF(OR($L452="",$H452=""),"",IF($L452&lt;=0,"",$H452/$L452))</f>
        <v/>
      </c>
      <c r="O452" s="15">
        <f>IF($L452="","",IF($L452&gt;Listas!$H$3,"Km rodado alto: confira o km digitado",IF(AND($M452&lt;&gt;"",Listas!$H$2&lt;&gt;""),IF($M452&lt;Listas!$H$2,"Média abaixo do esperado: confira",""),"")))</f>
        <v/>
      </c>
      <c r="P452" s="15" t="n"/>
    </row>
    <row r="453">
      <c r="A453" s="14" t="n"/>
      <c r="B453" s="15" t="n"/>
      <c r="C453" s="15" t="n"/>
      <c r="D453" s="15" t="n"/>
      <c r="E453" s="15" t="n"/>
      <c r="F453" s="16" t="n"/>
      <c r="G453" s="17" t="n"/>
      <c r="H453" s="18" t="n"/>
      <c r="I453" s="15" t="n"/>
      <c r="J453" s="19">
        <f>IF(OR($G453="",$H453=""),"",IF($G453=0,"",$H453/$G453))</f>
        <v/>
      </c>
      <c r="K453" s="16">
        <f>IF(OR($B453="",$F453="",$E453="Arla 32"),"",IFERROR(1/(1/SUMPRODUCT(MAX(($B$5:$B$1004=$B453)*($F$5:$F$1004&lt;$F453)*($E$5:$E$1004&lt;&gt;"Arla 32")*$F$5:$F$1004))),""))</f>
        <v/>
      </c>
      <c r="L453" s="16">
        <f>IF($K453="","",$F453-$K453)</f>
        <v/>
      </c>
      <c r="M453" s="17">
        <f>IF(OR($L453="",$G453="",$I453="Não"),"",IF($G453=0,"",$L453/$G453))</f>
        <v/>
      </c>
      <c r="N453" s="18">
        <f>IF(OR($L453="",$H453=""),"",IF($L453&lt;=0,"",$H453/$L453))</f>
        <v/>
      </c>
      <c r="O453" s="15">
        <f>IF($L453="","",IF($L453&gt;Listas!$H$3,"Km rodado alto: confira o km digitado",IF(AND($M453&lt;&gt;"",Listas!$H$2&lt;&gt;""),IF($M453&lt;Listas!$H$2,"Média abaixo do esperado: confira",""),"")))</f>
        <v/>
      </c>
      <c r="P453" s="15" t="n"/>
    </row>
    <row r="454">
      <c r="A454" s="14" t="n"/>
      <c r="B454" s="15" t="n"/>
      <c r="C454" s="15" t="n"/>
      <c r="D454" s="15" t="n"/>
      <c r="E454" s="15" t="n"/>
      <c r="F454" s="16" t="n"/>
      <c r="G454" s="17" t="n"/>
      <c r="H454" s="18" t="n"/>
      <c r="I454" s="15" t="n"/>
      <c r="J454" s="19">
        <f>IF(OR($G454="",$H454=""),"",IF($G454=0,"",$H454/$G454))</f>
        <v/>
      </c>
      <c r="K454" s="16">
        <f>IF(OR($B454="",$F454="",$E454="Arla 32"),"",IFERROR(1/(1/SUMPRODUCT(MAX(($B$5:$B$1004=$B454)*($F$5:$F$1004&lt;$F454)*($E$5:$E$1004&lt;&gt;"Arla 32")*$F$5:$F$1004))),""))</f>
        <v/>
      </c>
      <c r="L454" s="16">
        <f>IF($K454="","",$F454-$K454)</f>
        <v/>
      </c>
      <c r="M454" s="17">
        <f>IF(OR($L454="",$G454="",$I454="Não"),"",IF($G454=0,"",$L454/$G454))</f>
        <v/>
      </c>
      <c r="N454" s="18">
        <f>IF(OR($L454="",$H454=""),"",IF($L454&lt;=0,"",$H454/$L454))</f>
        <v/>
      </c>
      <c r="O454" s="15">
        <f>IF($L454="","",IF($L454&gt;Listas!$H$3,"Km rodado alto: confira o km digitado",IF(AND($M454&lt;&gt;"",Listas!$H$2&lt;&gt;""),IF($M454&lt;Listas!$H$2,"Média abaixo do esperado: confira",""),"")))</f>
        <v/>
      </c>
      <c r="P454" s="15" t="n"/>
    </row>
    <row r="455">
      <c r="A455" s="14" t="n"/>
      <c r="B455" s="15" t="n"/>
      <c r="C455" s="15" t="n"/>
      <c r="D455" s="15" t="n"/>
      <c r="E455" s="15" t="n"/>
      <c r="F455" s="16" t="n"/>
      <c r="G455" s="17" t="n"/>
      <c r="H455" s="18" t="n"/>
      <c r="I455" s="15" t="n"/>
      <c r="J455" s="19">
        <f>IF(OR($G455="",$H455=""),"",IF($G455=0,"",$H455/$G455))</f>
        <v/>
      </c>
      <c r="K455" s="16">
        <f>IF(OR($B455="",$F455="",$E455="Arla 32"),"",IFERROR(1/(1/SUMPRODUCT(MAX(($B$5:$B$1004=$B455)*($F$5:$F$1004&lt;$F455)*($E$5:$E$1004&lt;&gt;"Arla 32")*$F$5:$F$1004))),""))</f>
        <v/>
      </c>
      <c r="L455" s="16">
        <f>IF($K455="","",$F455-$K455)</f>
        <v/>
      </c>
      <c r="M455" s="17">
        <f>IF(OR($L455="",$G455="",$I455="Não"),"",IF($G455=0,"",$L455/$G455))</f>
        <v/>
      </c>
      <c r="N455" s="18">
        <f>IF(OR($L455="",$H455=""),"",IF($L455&lt;=0,"",$H455/$L455))</f>
        <v/>
      </c>
      <c r="O455" s="15">
        <f>IF($L455="","",IF($L455&gt;Listas!$H$3,"Km rodado alto: confira o km digitado",IF(AND($M455&lt;&gt;"",Listas!$H$2&lt;&gt;""),IF($M455&lt;Listas!$H$2,"Média abaixo do esperado: confira",""),"")))</f>
        <v/>
      </c>
      <c r="P455" s="15" t="n"/>
    </row>
    <row r="456">
      <c r="A456" s="14" t="n"/>
      <c r="B456" s="15" t="n"/>
      <c r="C456" s="15" t="n"/>
      <c r="D456" s="15" t="n"/>
      <c r="E456" s="15" t="n"/>
      <c r="F456" s="16" t="n"/>
      <c r="G456" s="17" t="n"/>
      <c r="H456" s="18" t="n"/>
      <c r="I456" s="15" t="n"/>
      <c r="J456" s="19">
        <f>IF(OR($G456="",$H456=""),"",IF($G456=0,"",$H456/$G456))</f>
        <v/>
      </c>
      <c r="K456" s="16">
        <f>IF(OR($B456="",$F456="",$E456="Arla 32"),"",IFERROR(1/(1/SUMPRODUCT(MAX(($B$5:$B$1004=$B456)*($F$5:$F$1004&lt;$F456)*($E$5:$E$1004&lt;&gt;"Arla 32")*$F$5:$F$1004))),""))</f>
        <v/>
      </c>
      <c r="L456" s="16">
        <f>IF($K456="","",$F456-$K456)</f>
        <v/>
      </c>
      <c r="M456" s="17">
        <f>IF(OR($L456="",$G456="",$I456="Não"),"",IF($G456=0,"",$L456/$G456))</f>
        <v/>
      </c>
      <c r="N456" s="18">
        <f>IF(OR($L456="",$H456=""),"",IF($L456&lt;=0,"",$H456/$L456))</f>
        <v/>
      </c>
      <c r="O456" s="15">
        <f>IF($L456="","",IF($L456&gt;Listas!$H$3,"Km rodado alto: confira o km digitado",IF(AND($M456&lt;&gt;"",Listas!$H$2&lt;&gt;""),IF($M456&lt;Listas!$H$2,"Média abaixo do esperado: confira",""),"")))</f>
        <v/>
      </c>
      <c r="P456" s="15" t="n"/>
    </row>
    <row r="457">
      <c r="A457" s="14" t="n"/>
      <c r="B457" s="15" t="n"/>
      <c r="C457" s="15" t="n"/>
      <c r="D457" s="15" t="n"/>
      <c r="E457" s="15" t="n"/>
      <c r="F457" s="16" t="n"/>
      <c r="G457" s="17" t="n"/>
      <c r="H457" s="18" t="n"/>
      <c r="I457" s="15" t="n"/>
      <c r="J457" s="19">
        <f>IF(OR($G457="",$H457=""),"",IF($G457=0,"",$H457/$G457))</f>
        <v/>
      </c>
      <c r="K457" s="16">
        <f>IF(OR($B457="",$F457="",$E457="Arla 32"),"",IFERROR(1/(1/SUMPRODUCT(MAX(($B$5:$B$1004=$B457)*($F$5:$F$1004&lt;$F457)*($E$5:$E$1004&lt;&gt;"Arla 32")*$F$5:$F$1004))),""))</f>
        <v/>
      </c>
      <c r="L457" s="16">
        <f>IF($K457="","",$F457-$K457)</f>
        <v/>
      </c>
      <c r="M457" s="17">
        <f>IF(OR($L457="",$G457="",$I457="Não"),"",IF($G457=0,"",$L457/$G457))</f>
        <v/>
      </c>
      <c r="N457" s="18">
        <f>IF(OR($L457="",$H457=""),"",IF($L457&lt;=0,"",$H457/$L457))</f>
        <v/>
      </c>
      <c r="O457" s="15">
        <f>IF($L457="","",IF($L457&gt;Listas!$H$3,"Km rodado alto: confira o km digitado",IF(AND($M457&lt;&gt;"",Listas!$H$2&lt;&gt;""),IF($M457&lt;Listas!$H$2,"Média abaixo do esperado: confira",""),"")))</f>
        <v/>
      </c>
      <c r="P457" s="15" t="n"/>
    </row>
    <row r="458">
      <c r="A458" s="14" t="n"/>
      <c r="B458" s="15" t="n"/>
      <c r="C458" s="15" t="n"/>
      <c r="D458" s="15" t="n"/>
      <c r="E458" s="15" t="n"/>
      <c r="F458" s="16" t="n"/>
      <c r="G458" s="17" t="n"/>
      <c r="H458" s="18" t="n"/>
      <c r="I458" s="15" t="n"/>
      <c r="J458" s="19">
        <f>IF(OR($G458="",$H458=""),"",IF($G458=0,"",$H458/$G458))</f>
        <v/>
      </c>
      <c r="K458" s="16">
        <f>IF(OR($B458="",$F458="",$E458="Arla 32"),"",IFERROR(1/(1/SUMPRODUCT(MAX(($B$5:$B$1004=$B458)*($F$5:$F$1004&lt;$F458)*($E$5:$E$1004&lt;&gt;"Arla 32")*$F$5:$F$1004))),""))</f>
        <v/>
      </c>
      <c r="L458" s="16">
        <f>IF($K458="","",$F458-$K458)</f>
        <v/>
      </c>
      <c r="M458" s="17">
        <f>IF(OR($L458="",$G458="",$I458="Não"),"",IF($G458=0,"",$L458/$G458))</f>
        <v/>
      </c>
      <c r="N458" s="18">
        <f>IF(OR($L458="",$H458=""),"",IF($L458&lt;=0,"",$H458/$L458))</f>
        <v/>
      </c>
      <c r="O458" s="15">
        <f>IF($L458="","",IF($L458&gt;Listas!$H$3,"Km rodado alto: confira o km digitado",IF(AND($M458&lt;&gt;"",Listas!$H$2&lt;&gt;""),IF($M458&lt;Listas!$H$2,"Média abaixo do esperado: confira",""),"")))</f>
        <v/>
      </c>
      <c r="P458" s="15" t="n"/>
    </row>
    <row r="459">
      <c r="A459" s="14" t="n"/>
      <c r="B459" s="15" t="n"/>
      <c r="C459" s="15" t="n"/>
      <c r="D459" s="15" t="n"/>
      <c r="E459" s="15" t="n"/>
      <c r="F459" s="16" t="n"/>
      <c r="G459" s="17" t="n"/>
      <c r="H459" s="18" t="n"/>
      <c r="I459" s="15" t="n"/>
      <c r="J459" s="19">
        <f>IF(OR($G459="",$H459=""),"",IF($G459=0,"",$H459/$G459))</f>
        <v/>
      </c>
      <c r="K459" s="16">
        <f>IF(OR($B459="",$F459="",$E459="Arla 32"),"",IFERROR(1/(1/SUMPRODUCT(MAX(($B$5:$B$1004=$B459)*($F$5:$F$1004&lt;$F459)*($E$5:$E$1004&lt;&gt;"Arla 32")*$F$5:$F$1004))),""))</f>
        <v/>
      </c>
      <c r="L459" s="16">
        <f>IF($K459="","",$F459-$K459)</f>
        <v/>
      </c>
      <c r="M459" s="17">
        <f>IF(OR($L459="",$G459="",$I459="Não"),"",IF($G459=0,"",$L459/$G459))</f>
        <v/>
      </c>
      <c r="N459" s="18">
        <f>IF(OR($L459="",$H459=""),"",IF($L459&lt;=0,"",$H459/$L459))</f>
        <v/>
      </c>
      <c r="O459" s="15">
        <f>IF($L459="","",IF($L459&gt;Listas!$H$3,"Km rodado alto: confira o km digitado",IF(AND($M459&lt;&gt;"",Listas!$H$2&lt;&gt;""),IF($M459&lt;Listas!$H$2,"Média abaixo do esperado: confira",""),"")))</f>
        <v/>
      </c>
      <c r="P459" s="15" t="n"/>
    </row>
    <row r="460">
      <c r="A460" s="14" t="n"/>
      <c r="B460" s="15" t="n"/>
      <c r="C460" s="15" t="n"/>
      <c r="D460" s="15" t="n"/>
      <c r="E460" s="15" t="n"/>
      <c r="F460" s="16" t="n"/>
      <c r="G460" s="17" t="n"/>
      <c r="H460" s="18" t="n"/>
      <c r="I460" s="15" t="n"/>
      <c r="J460" s="19">
        <f>IF(OR($G460="",$H460=""),"",IF($G460=0,"",$H460/$G460))</f>
        <v/>
      </c>
      <c r="K460" s="16">
        <f>IF(OR($B460="",$F460="",$E460="Arla 32"),"",IFERROR(1/(1/SUMPRODUCT(MAX(($B$5:$B$1004=$B460)*($F$5:$F$1004&lt;$F460)*($E$5:$E$1004&lt;&gt;"Arla 32")*$F$5:$F$1004))),""))</f>
        <v/>
      </c>
      <c r="L460" s="16">
        <f>IF($K460="","",$F460-$K460)</f>
        <v/>
      </c>
      <c r="M460" s="17">
        <f>IF(OR($L460="",$G460="",$I460="Não"),"",IF($G460=0,"",$L460/$G460))</f>
        <v/>
      </c>
      <c r="N460" s="18">
        <f>IF(OR($L460="",$H460=""),"",IF($L460&lt;=0,"",$H460/$L460))</f>
        <v/>
      </c>
      <c r="O460" s="15">
        <f>IF($L460="","",IF($L460&gt;Listas!$H$3,"Km rodado alto: confira o km digitado",IF(AND($M460&lt;&gt;"",Listas!$H$2&lt;&gt;""),IF($M460&lt;Listas!$H$2,"Média abaixo do esperado: confira",""),"")))</f>
        <v/>
      </c>
      <c r="P460" s="15" t="n"/>
    </row>
    <row r="461">
      <c r="A461" s="14" t="n"/>
      <c r="B461" s="15" t="n"/>
      <c r="C461" s="15" t="n"/>
      <c r="D461" s="15" t="n"/>
      <c r="E461" s="15" t="n"/>
      <c r="F461" s="16" t="n"/>
      <c r="G461" s="17" t="n"/>
      <c r="H461" s="18" t="n"/>
      <c r="I461" s="15" t="n"/>
      <c r="J461" s="19">
        <f>IF(OR($G461="",$H461=""),"",IF($G461=0,"",$H461/$G461))</f>
        <v/>
      </c>
      <c r="K461" s="16">
        <f>IF(OR($B461="",$F461="",$E461="Arla 32"),"",IFERROR(1/(1/SUMPRODUCT(MAX(($B$5:$B$1004=$B461)*($F$5:$F$1004&lt;$F461)*($E$5:$E$1004&lt;&gt;"Arla 32")*$F$5:$F$1004))),""))</f>
        <v/>
      </c>
      <c r="L461" s="16">
        <f>IF($K461="","",$F461-$K461)</f>
        <v/>
      </c>
      <c r="M461" s="17">
        <f>IF(OR($L461="",$G461="",$I461="Não"),"",IF($G461=0,"",$L461/$G461))</f>
        <v/>
      </c>
      <c r="N461" s="18">
        <f>IF(OR($L461="",$H461=""),"",IF($L461&lt;=0,"",$H461/$L461))</f>
        <v/>
      </c>
      <c r="O461" s="15">
        <f>IF($L461="","",IF($L461&gt;Listas!$H$3,"Km rodado alto: confira o km digitado",IF(AND($M461&lt;&gt;"",Listas!$H$2&lt;&gt;""),IF($M461&lt;Listas!$H$2,"Média abaixo do esperado: confira",""),"")))</f>
        <v/>
      </c>
      <c r="P461" s="15" t="n"/>
    </row>
    <row r="462">
      <c r="A462" s="14" t="n"/>
      <c r="B462" s="15" t="n"/>
      <c r="C462" s="15" t="n"/>
      <c r="D462" s="15" t="n"/>
      <c r="E462" s="15" t="n"/>
      <c r="F462" s="16" t="n"/>
      <c r="G462" s="17" t="n"/>
      <c r="H462" s="18" t="n"/>
      <c r="I462" s="15" t="n"/>
      <c r="J462" s="19">
        <f>IF(OR($G462="",$H462=""),"",IF($G462=0,"",$H462/$G462))</f>
        <v/>
      </c>
      <c r="K462" s="16">
        <f>IF(OR($B462="",$F462="",$E462="Arla 32"),"",IFERROR(1/(1/SUMPRODUCT(MAX(($B$5:$B$1004=$B462)*($F$5:$F$1004&lt;$F462)*($E$5:$E$1004&lt;&gt;"Arla 32")*$F$5:$F$1004))),""))</f>
        <v/>
      </c>
      <c r="L462" s="16">
        <f>IF($K462="","",$F462-$K462)</f>
        <v/>
      </c>
      <c r="M462" s="17">
        <f>IF(OR($L462="",$G462="",$I462="Não"),"",IF($G462=0,"",$L462/$G462))</f>
        <v/>
      </c>
      <c r="N462" s="18">
        <f>IF(OR($L462="",$H462=""),"",IF($L462&lt;=0,"",$H462/$L462))</f>
        <v/>
      </c>
      <c r="O462" s="15">
        <f>IF($L462="","",IF($L462&gt;Listas!$H$3,"Km rodado alto: confira o km digitado",IF(AND($M462&lt;&gt;"",Listas!$H$2&lt;&gt;""),IF($M462&lt;Listas!$H$2,"Média abaixo do esperado: confira",""),"")))</f>
        <v/>
      </c>
      <c r="P462" s="15" t="n"/>
    </row>
    <row r="463">
      <c r="A463" s="14" t="n"/>
      <c r="B463" s="15" t="n"/>
      <c r="C463" s="15" t="n"/>
      <c r="D463" s="15" t="n"/>
      <c r="E463" s="15" t="n"/>
      <c r="F463" s="16" t="n"/>
      <c r="G463" s="17" t="n"/>
      <c r="H463" s="18" t="n"/>
      <c r="I463" s="15" t="n"/>
      <c r="J463" s="19">
        <f>IF(OR($G463="",$H463=""),"",IF($G463=0,"",$H463/$G463))</f>
        <v/>
      </c>
      <c r="K463" s="16">
        <f>IF(OR($B463="",$F463="",$E463="Arla 32"),"",IFERROR(1/(1/SUMPRODUCT(MAX(($B$5:$B$1004=$B463)*($F$5:$F$1004&lt;$F463)*($E$5:$E$1004&lt;&gt;"Arla 32")*$F$5:$F$1004))),""))</f>
        <v/>
      </c>
      <c r="L463" s="16">
        <f>IF($K463="","",$F463-$K463)</f>
        <v/>
      </c>
      <c r="M463" s="17">
        <f>IF(OR($L463="",$G463="",$I463="Não"),"",IF($G463=0,"",$L463/$G463))</f>
        <v/>
      </c>
      <c r="N463" s="18">
        <f>IF(OR($L463="",$H463=""),"",IF($L463&lt;=0,"",$H463/$L463))</f>
        <v/>
      </c>
      <c r="O463" s="15">
        <f>IF($L463="","",IF($L463&gt;Listas!$H$3,"Km rodado alto: confira o km digitado",IF(AND($M463&lt;&gt;"",Listas!$H$2&lt;&gt;""),IF($M463&lt;Listas!$H$2,"Média abaixo do esperado: confira",""),"")))</f>
        <v/>
      </c>
      <c r="P463" s="15" t="n"/>
    </row>
    <row r="464">
      <c r="A464" s="14" t="n"/>
      <c r="B464" s="15" t="n"/>
      <c r="C464" s="15" t="n"/>
      <c r="D464" s="15" t="n"/>
      <c r="E464" s="15" t="n"/>
      <c r="F464" s="16" t="n"/>
      <c r="G464" s="17" t="n"/>
      <c r="H464" s="18" t="n"/>
      <c r="I464" s="15" t="n"/>
      <c r="J464" s="19">
        <f>IF(OR($G464="",$H464=""),"",IF($G464=0,"",$H464/$G464))</f>
        <v/>
      </c>
      <c r="K464" s="16">
        <f>IF(OR($B464="",$F464="",$E464="Arla 32"),"",IFERROR(1/(1/SUMPRODUCT(MAX(($B$5:$B$1004=$B464)*($F$5:$F$1004&lt;$F464)*($E$5:$E$1004&lt;&gt;"Arla 32")*$F$5:$F$1004))),""))</f>
        <v/>
      </c>
      <c r="L464" s="16">
        <f>IF($K464="","",$F464-$K464)</f>
        <v/>
      </c>
      <c r="M464" s="17">
        <f>IF(OR($L464="",$G464="",$I464="Não"),"",IF($G464=0,"",$L464/$G464))</f>
        <v/>
      </c>
      <c r="N464" s="18">
        <f>IF(OR($L464="",$H464=""),"",IF($L464&lt;=0,"",$H464/$L464))</f>
        <v/>
      </c>
      <c r="O464" s="15">
        <f>IF($L464="","",IF($L464&gt;Listas!$H$3,"Km rodado alto: confira o km digitado",IF(AND($M464&lt;&gt;"",Listas!$H$2&lt;&gt;""),IF($M464&lt;Listas!$H$2,"Média abaixo do esperado: confira",""),"")))</f>
        <v/>
      </c>
      <c r="P464" s="15" t="n"/>
    </row>
    <row r="465">
      <c r="A465" s="14" t="n"/>
      <c r="B465" s="15" t="n"/>
      <c r="C465" s="15" t="n"/>
      <c r="D465" s="15" t="n"/>
      <c r="E465" s="15" t="n"/>
      <c r="F465" s="16" t="n"/>
      <c r="G465" s="17" t="n"/>
      <c r="H465" s="18" t="n"/>
      <c r="I465" s="15" t="n"/>
      <c r="J465" s="19">
        <f>IF(OR($G465="",$H465=""),"",IF($G465=0,"",$H465/$G465))</f>
        <v/>
      </c>
      <c r="K465" s="16">
        <f>IF(OR($B465="",$F465="",$E465="Arla 32"),"",IFERROR(1/(1/SUMPRODUCT(MAX(($B$5:$B$1004=$B465)*($F$5:$F$1004&lt;$F465)*($E$5:$E$1004&lt;&gt;"Arla 32")*$F$5:$F$1004))),""))</f>
        <v/>
      </c>
      <c r="L465" s="16">
        <f>IF($K465="","",$F465-$K465)</f>
        <v/>
      </c>
      <c r="M465" s="17">
        <f>IF(OR($L465="",$G465="",$I465="Não"),"",IF($G465=0,"",$L465/$G465))</f>
        <v/>
      </c>
      <c r="N465" s="18">
        <f>IF(OR($L465="",$H465=""),"",IF($L465&lt;=0,"",$H465/$L465))</f>
        <v/>
      </c>
      <c r="O465" s="15">
        <f>IF($L465="","",IF($L465&gt;Listas!$H$3,"Km rodado alto: confira o km digitado",IF(AND($M465&lt;&gt;"",Listas!$H$2&lt;&gt;""),IF($M465&lt;Listas!$H$2,"Média abaixo do esperado: confira",""),"")))</f>
        <v/>
      </c>
      <c r="P465" s="15" t="n"/>
    </row>
    <row r="466">
      <c r="A466" s="14" t="n"/>
      <c r="B466" s="15" t="n"/>
      <c r="C466" s="15" t="n"/>
      <c r="D466" s="15" t="n"/>
      <c r="E466" s="15" t="n"/>
      <c r="F466" s="16" t="n"/>
      <c r="G466" s="17" t="n"/>
      <c r="H466" s="18" t="n"/>
      <c r="I466" s="15" t="n"/>
      <c r="J466" s="19">
        <f>IF(OR($G466="",$H466=""),"",IF($G466=0,"",$H466/$G466))</f>
        <v/>
      </c>
      <c r="K466" s="16">
        <f>IF(OR($B466="",$F466="",$E466="Arla 32"),"",IFERROR(1/(1/SUMPRODUCT(MAX(($B$5:$B$1004=$B466)*($F$5:$F$1004&lt;$F466)*($E$5:$E$1004&lt;&gt;"Arla 32")*$F$5:$F$1004))),""))</f>
        <v/>
      </c>
      <c r="L466" s="16">
        <f>IF($K466="","",$F466-$K466)</f>
        <v/>
      </c>
      <c r="M466" s="17">
        <f>IF(OR($L466="",$G466="",$I466="Não"),"",IF($G466=0,"",$L466/$G466))</f>
        <v/>
      </c>
      <c r="N466" s="18">
        <f>IF(OR($L466="",$H466=""),"",IF($L466&lt;=0,"",$H466/$L466))</f>
        <v/>
      </c>
      <c r="O466" s="15">
        <f>IF($L466="","",IF($L466&gt;Listas!$H$3,"Km rodado alto: confira o km digitado",IF(AND($M466&lt;&gt;"",Listas!$H$2&lt;&gt;""),IF($M466&lt;Listas!$H$2,"Média abaixo do esperado: confira",""),"")))</f>
        <v/>
      </c>
      <c r="P466" s="15" t="n"/>
    </row>
    <row r="467">
      <c r="A467" s="14" t="n"/>
      <c r="B467" s="15" t="n"/>
      <c r="C467" s="15" t="n"/>
      <c r="D467" s="15" t="n"/>
      <c r="E467" s="15" t="n"/>
      <c r="F467" s="16" t="n"/>
      <c r="G467" s="17" t="n"/>
      <c r="H467" s="18" t="n"/>
      <c r="I467" s="15" t="n"/>
      <c r="J467" s="19">
        <f>IF(OR($G467="",$H467=""),"",IF($G467=0,"",$H467/$G467))</f>
        <v/>
      </c>
      <c r="K467" s="16">
        <f>IF(OR($B467="",$F467="",$E467="Arla 32"),"",IFERROR(1/(1/SUMPRODUCT(MAX(($B$5:$B$1004=$B467)*($F$5:$F$1004&lt;$F467)*($E$5:$E$1004&lt;&gt;"Arla 32")*$F$5:$F$1004))),""))</f>
        <v/>
      </c>
      <c r="L467" s="16">
        <f>IF($K467="","",$F467-$K467)</f>
        <v/>
      </c>
      <c r="M467" s="17">
        <f>IF(OR($L467="",$G467="",$I467="Não"),"",IF($G467=0,"",$L467/$G467))</f>
        <v/>
      </c>
      <c r="N467" s="18">
        <f>IF(OR($L467="",$H467=""),"",IF($L467&lt;=0,"",$H467/$L467))</f>
        <v/>
      </c>
      <c r="O467" s="15">
        <f>IF($L467="","",IF($L467&gt;Listas!$H$3,"Km rodado alto: confira o km digitado",IF(AND($M467&lt;&gt;"",Listas!$H$2&lt;&gt;""),IF($M467&lt;Listas!$H$2,"Média abaixo do esperado: confira",""),"")))</f>
        <v/>
      </c>
      <c r="P467" s="15" t="n"/>
    </row>
    <row r="468">
      <c r="A468" s="14" t="n"/>
      <c r="B468" s="15" t="n"/>
      <c r="C468" s="15" t="n"/>
      <c r="D468" s="15" t="n"/>
      <c r="E468" s="15" t="n"/>
      <c r="F468" s="16" t="n"/>
      <c r="G468" s="17" t="n"/>
      <c r="H468" s="18" t="n"/>
      <c r="I468" s="15" t="n"/>
      <c r="J468" s="19">
        <f>IF(OR($G468="",$H468=""),"",IF($G468=0,"",$H468/$G468))</f>
        <v/>
      </c>
      <c r="K468" s="16">
        <f>IF(OR($B468="",$F468="",$E468="Arla 32"),"",IFERROR(1/(1/SUMPRODUCT(MAX(($B$5:$B$1004=$B468)*($F$5:$F$1004&lt;$F468)*($E$5:$E$1004&lt;&gt;"Arla 32")*$F$5:$F$1004))),""))</f>
        <v/>
      </c>
      <c r="L468" s="16">
        <f>IF($K468="","",$F468-$K468)</f>
        <v/>
      </c>
      <c r="M468" s="17">
        <f>IF(OR($L468="",$G468="",$I468="Não"),"",IF($G468=0,"",$L468/$G468))</f>
        <v/>
      </c>
      <c r="N468" s="18">
        <f>IF(OR($L468="",$H468=""),"",IF($L468&lt;=0,"",$H468/$L468))</f>
        <v/>
      </c>
      <c r="O468" s="15">
        <f>IF($L468="","",IF($L468&gt;Listas!$H$3,"Km rodado alto: confira o km digitado",IF(AND($M468&lt;&gt;"",Listas!$H$2&lt;&gt;""),IF($M468&lt;Listas!$H$2,"Média abaixo do esperado: confira",""),"")))</f>
        <v/>
      </c>
      <c r="P468" s="15" t="n"/>
    </row>
    <row r="469">
      <c r="A469" s="14" t="n"/>
      <c r="B469" s="15" t="n"/>
      <c r="C469" s="15" t="n"/>
      <c r="D469" s="15" t="n"/>
      <c r="E469" s="15" t="n"/>
      <c r="F469" s="16" t="n"/>
      <c r="G469" s="17" t="n"/>
      <c r="H469" s="18" t="n"/>
      <c r="I469" s="15" t="n"/>
      <c r="J469" s="19">
        <f>IF(OR($G469="",$H469=""),"",IF($G469=0,"",$H469/$G469))</f>
        <v/>
      </c>
      <c r="K469" s="16">
        <f>IF(OR($B469="",$F469="",$E469="Arla 32"),"",IFERROR(1/(1/SUMPRODUCT(MAX(($B$5:$B$1004=$B469)*($F$5:$F$1004&lt;$F469)*($E$5:$E$1004&lt;&gt;"Arla 32")*$F$5:$F$1004))),""))</f>
        <v/>
      </c>
      <c r="L469" s="16">
        <f>IF($K469="","",$F469-$K469)</f>
        <v/>
      </c>
      <c r="M469" s="17">
        <f>IF(OR($L469="",$G469="",$I469="Não"),"",IF($G469=0,"",$L469/$G469))</f>
        <v/>
      </c>
      <c r="N469" s="18">
        <f>IF(OR($L469="",$H469=""),"",IF($L469&lt;=0,"",$H469/$L469))</f>
        <v/>
      </c>
      <c r="O469" s="15">
        <f>IF($L469="","",IF($L469&gt;Listas!$H$3,"Km rodado alto: confira o km digitado",IF(AND($M469&lt;&gt;"",Listas!$H$2&lt;&gt;""),IF($M469&lt;Listas!$H$2,"Média abaixo do esperado: confira",""),"")))</f>
        <v/>
      </c>
      <c r="P469" s="15" t="n"/>
    </row>
    <row r="470">
      <c r="A470" s="14" t="n"/>
      <c r="B470" s="15" t="n"/>
      <c r="C470" s="15" t="n"/>
      <c r="D470" s="15" t="n"/>
      <c r="E470" s="15" t="n"/>
      <c r="F470" s="16" t="n"/>
      <c r="G470" s="17" t="n"/>
      <c r="H470" s="18" t="n"/>
      <c r="I470" s="15" t="n"/>
      <c r="J470" s="19">
        <f>IF(OR($G470="",$H470=""),"",IF($G470=0,"",$H470/$G470))</f>
        <v/>
      </c>
      <c r="K470" s="16">
        <f>IF(OR($B470="",$F470="",$E470="Arla 32"),"",IFERROR(1/(1/SUMPRODUCT(MAX(($B$5:$B$1004=$B470)*($F$5:$F$1004&lt;$F470)*($E$5:$E$1004&lt;&gt;"Arla 32")*$F$5:$F$1004))),""))</f>
        <v/>
      </c>
      <c r="L470" s="16">
        <f>IF($K470="","",$F470-$K470)</f>
        <v/>
      </c>
      <c r="M470" s="17">
        <f>IF(OR($L470="",$G470="",$I470="Não"),"",IF($G470=0,"",$L470/$G470))</f>
        <v/>
      </c>
      <c r="N470" s="18">
        <f>IF(OR($L470="",$H470=""),"",IF($L470&lt;=0,"",$H470/$L470))</f>
        <v/>
      </c>
      <c r="O470" s="15">
        <f>IF($L470="","",IF($L470&gt;Listas!$H$3,"Km rodado alto: confira o km digitado",IF(AND($M470&lt;&gt;"",Listas!$H$2&lt;&gt;""),IF($M470&lt;Listas!$H$2,"Média abaixo do esperado: confira",""),"")))</f>
        <v/>
      </c>
      <c r="P470" s="15" t="n"/>
    </row>
    <row r="471">
      <c r="A471" s="14" t="n"/>
      <c r="B471" s="15" t="n"/>
      <c r="C471" s="15" t="n"/>
      <c r="D471" s="15" t="n"/>
      <c r="E471" s="15" t="n"/>
      <c r="F471" s="16" t="n"/>
      <c r="G471" s="17" t="n"/>
      <c r="H471" s="18" t="n"/>
      <c r="I471" s="15" t="n"/>
      <c r="J471" s="19">
        <f>IF(OR($G471="",$H471=""),"",IF($G471=0,"",$H471/$G471))</f>
        <v/>
      </c>
      <c r="K471" s="16">
        <f>IF(OR($B471="",$F471="",$E471="Arla 32"),"",IFERROR(1/(1/SUMPRODUCT(MAX(($B$5:$B$1004=$B471)*($F$5:$F$1004&lt;$F471)*($E$5:$E$1004&lt;&gt;"Arla 32")*$F$5:$F$1004))),""))</f>
        <v/>
      </c>
      <c r="L471" s="16">
        <f>IF($K471="","",$F471-$K471)</f>
        <v/>
      </c>
      <c r="M471" s="17">
        <f>IF(OR($L471="",$G471="",$I471="Não"),"",IF($G471=0,"",$L471/$G471))</f>
        <v/>
      </c>
      <c r="N471" s="18">
        <f>IF(OR($L471="",$H471=""),"",IF($L471&lt;=0,"",$H471/$L471))</f>
        <v/>
      </c>
      <c r="O471" s="15">
        <f>IF($L471="","",IF($L471&gt;Listas!$H$3,"Km rodado alto: confira o km digitado",IF(AND($M471&lt;&gt;"",Listas!$H$2&lt;&gt;""),IF($M471&lt;Listas!$H$2,"Média abaixo do esperado: confira",""),"")))</f>
        <v/>
      </c>
      <c r="P471" s="15" t="n"/>
    </row>
    <row r="472">
      <c r="A472" s="14" t="n"/>
      <c r="B472" s="15" t="n"/>
      <c r="C472" s="15" t="n"/>
      <c r="D472" s="15" t="n"/>
      <c r="E472" s="15" t="n"/>
      <c r="F472" s="16" t="n"/>
      <c r="G472" s="17" t="n"/>
      <c r="H472" s="18" t="n"/>
      <c r="I472" s="15" t="n"/>
      <c r="J472" s="19">
        <f>IF(OR($G472="",$H472=""),"",IF($G472=0,"",$H472/$G472))</f>
        <v/>
      </c>
      <c r="K472" s="16">
        <f>IF(OR($B472="",$F472="",$E472="Arla 32"),"",IFERROR(1/(1/SUMPRODUCT(MAX(($B$5:$B$1004=$B472)*($F$5:$F$1004&lt;$F472)*($E$5:$E$1004&lt;&gt;"Arla 32")*$F$5:$F$1004))),""))</f>
        <v/>
      </c>
      <c r="L472" s="16">
        <f>IF($K472="","",$F472-$K472)</f>
        <v/>
      </c>
      <c r="M472" s="17">
        <f>IF(OR($L472="",$G472="",$I472="Não"),"",IF($G472=0,"",$L472/$G472))</f>
        <v/>
      </c>
      <c r="N472" s="18">
        <f>IF(OR($L472="",$H472=""),"",IF($L472&lt;=0,"",$H472/$L472))</f>
        <v/>
      </c>
      <c r="O472" s="15">
        <f>IF($L472="","",IF($L472&gt;Listas!$H$3,"Km rodado alto: confira o km digitado",IF(AND($M472&lt;&gt;"",Listas!$H$2&lt;&gt;""),IF($M472&lt;Listas!$H$2,"Média abaixo do esperado: confira",""),"")))</f>
        <v/>
      </c>
      <c r="P472" s="15" t="n"/>
    </row>
    <row r="473">
      <c r="A473" s="14" t="n"/>
      <c r="B473" s="15" t="n"/>
      <c r="C473" s="15" t="n"/>
      <c r="D473" s="15" t="n"/>
      <c r="E473" s="15" t="n"/>
      <c r="F473" s="16" t="n"/>
      <c r="G473" s="17" t="n"/>
      <c r="H473" s="18" t="n"/>
      <c r="I473" s="15" t="n"/>
      <c r="J473" s="19">
        <f>IF(OR($G473="",$H473=""),"",IF($G473=0,"",$H473/$G473))</f>
        <v/>
      </c>
      <c r="K473" s="16">
        <f>IF(OR($B473="",$F473="",$E473="Arla 32"),"",IFERROR(1/(1/SUMPRODUCT(MAX(($B$5:$B$1004=$B473)*($F$5:$F$1004&lt;$F473)*($E$5:$E$1004&lt;&gt;"Arla 32")*$F$5:$F$1004))),""))</f>
        <v/>
      </c>
      <c r="L473" s="16">
        <f>IF($K473="","",$F473-$K473)</f>
        <v/>
      </c>
      <c r="M473" s="17">
        <f>IF(OR($L473="",$G473="",$I473="Não"),"",IF($G473=0,"",$L473/$G473))</f>
        <v/>
      </c>
      <c r="N473" s="18">
        <f>IF(OR($L473="",$H473=""),"",IF($L473&lt;=0,"",$H473/$L473))</f>
        <v/>
      </c>
      <c r="O473" s="15">
        <f>IF($L473="","",IF($L473&gt;Listas!$H$3,"Km rodado alto: confira o km digitado",IF(AND($M473&lt;&gt;"",Listas!$H$2&lt;&gt;""),IF($M473&lt;Listas!$H$2,"Média abaixo do esperado: confira",""),"")))</f>
        <v/>
      </c>
      <c r="P473" s="15" t="n"/>
    </row>
    <row r="474">
      <c r="A474" s="14" t="n"/>
      <c r="B474" s="15" t="n"/>
      <c r="C474" s="15" t="n"/>
      <c r="D474" s="15" t="n"/>
      <c r="E474" s="15" t="n"/>
      <c r="F474" s="16" t="n"/>
      <c r="G474" s="17" t="n"/>
      <c r="H474" s="18" t="n"/>
      <c r="I474" s="15" t="n"/>
      <c r="J474" s="19">
        <f>IF(OR($G474="",$H474=""),"",IF($G474=0,"",$H474/$G474))</f>
        <v/>
      </c>
      <c r="K474" s="16">
        <f>IF(OR($B474="",$F474="",$E474="Arla 32"),"",IFERROR(1/(1/SUMPRODUCT(MAX(($B$5:$B$1004=$B474)*($F$5:$F$1004&lt;$F474)*($E$5:$E$1004&lt;&gt;"Arla 32")*$F$5:$F$1004))),""))</f>
        <v/>
      </c>
      <c r="L474" s="16">
        <f>IF($K474="","",$F474-$K474)</f>
        <v/>
      </c>
      <c r="M474" s="17">
        <f>IF(OR($L474="",$G474="",$I474="Não"),"",IF($G474=0,"",$L474/$G474))</f>
        <v/>
      </c>
      <c r="N474" s="18">
        <f>IF(OR($L474="",$H474=""),"",IF($L474&lt;=0,"",$H474/$L474))</f>
        <v/>
      </c>
      <c r="O474" s="15">
        <f>IF($L474="","",IF($L474&gt;Listas!$H$3,"Km rodado alto: confira o km digitado",IF(AND($M474&lt;&gt;"",Listas!$H$2&lt;&gt;""),IF($M474&lt;Listas!$H$2,"Média abaixo do esperado: confira",""),"")))</f>
        <v/>
      </c>
      <c r="P474" s="15" t="n"/>
    </row>
    <row r="475">
      <c r="A475" s="14" t="n"/>
      <c r="B475" s="15" t="n"/>
      <c r="C475" s="15" t="n"/>
      <c r="D475" s="15" t="n"/>
      <c r="E475" s="15" t="n"/>
      <c r="F475" s="16" t="n"/>
      <c r="G475" s="17" t="n"/>
      <c r="H475" s="18" t="n"/>
      <c r="I475" s="15" t="n"/>
      <c r="J475" s="19">
        <f>IF(OR($G475="",$H475=""),"",IF($G475=0,"",$H475/$G475))</f>
        <v/>
      </c>
      <c r="K475" s="16">
        <f>IF(OR($B475="",$F475="",$E475="Arla 32"),"",IFERROR(1/(1/SUMPRODUCT(MAX(($B$5:$B$1004=$B475)*($F$5:$F$1004&lt;$F475)*($E$5:$E$1004&lt;&gt;"Arla 32")*$F$5:$F$1004))),""))</f>
        <v/>
      </c>
      <c r="L475" s="16">
        <f>IF($K475="","",$F475-$K475)</f>
        <v/>
      </c>
      <c r="M475" s="17">
        <f>IF(OR($L475="",$G475="",$I475="Não"),"",IF($G475=0,"",$L475/$G475))</f>
        <v/>
      </c>
      <c r="N475" s="18">
        <f>IF(OR($L475="",$H475=""),"",IF($L475&lt;=0,"",$H475/$L475))</f>
        <v/>
      </c>
      <c r="O475" s="15">
        <f>IF($L475="","",IF($L475&gt;Listas!$H$3,"Km rodado alto: confira o km digitado",IF(AND($M475&lt;&gt;"",Listas!$H$2&lt;&gt;""),IF($M475&lt;Listas!$H$2,"Média abaixo do esperado: confira",""),"")))</f>
        <v/>
      </c>
      <c r="P475" s="15" t="n"/>
    </row>
    <row r="476">
      <c r="A476" s="14" t="n"/>
      <c r="B476" s="15" t="n"/>
      <c r="C476" s="15" t="n"/>
      <c r="D476" s="15" t="n"/>
      <c r="E476" s="15" t="n"/>
      <c r="F476" s="16" t="n"/>
      <c r="G476" s="17" t="n"/>
      <c r="H476" s="18" t="n"/>
      <c r="I476" s="15" t="n"/>
      <c r="J476" s="19">
        <f>IF(OR($G476="",$H476=""),"",IF($G476=0,"",$H476/$G476))</f>
        <v/>
      </c>
      <c r="K476" s="16">
        <f>IF(OR($B476="",$F476="",$E476="Arla 32"),"",IFERROR(1/(1/SUMPRODUCT(MAX(($B$5:$B$1004=$B476)*($F$5:$F$1004&lt;$F476)*($E$5:$E$1004&lt;&gt;"Arla 32")*$F$5:$F$1004))),""))</f>
        <v/>
      </c>
      <c r="L476" s="16">
        <f>IF($K476="","",$F476-$K476)</f>
        <v/>
      </c>
      <c r="M476" s="17">
        <f>IF(OR($L476="",$G476="",$I476="Não"),"",IF($G476=0,"",$L476/$G476))</f>
        <v/>
      </c>
      <c r="N476" s="18">
        <f>IF(OR($L476="",$H476=""),"",IF($L476&lt;=0,"",$H476/$L476))</f>
        <v/>
      </c>
      <c r="O476" s="15">
        <f>IF($L476="","",IF($L476&gt;Listas!$H$3,"Km rodado alto: confira o km digitado",IF(AND($M476&lt;&gt;"",Listas!$H$2&lt;&gt;""),IF($M476&lt;Listas!$H$2,"Média abaixo do esperado: confira",""),"")))</f>
        <v/>
      </c>
      <c r="P476" s="15" t="n"/>
    </row>
    <row r="477">
      <c r="A477" s="14" t="n"/>
      <c r="B477" s="15" t="n"/>
      <c r="C477" s="15" t="n"/>
      <c r="D477" s="15" t="n"/>
      <c r="E477" s="15" t="n"/>
      <c r="F477" s="16" t="n"/>
      <c r="G477" s="17" t="n"/>
      <c r="H477" s="18" t="n"/>
      <c r="I477" s="15" t="n"/>
      <c r="J477" s="19">
        <f>IF(OR($G477="",$H477=""),"",IF($G477=0,"",$H477/$G477))</f>
        <v/>
      </c>
      <c r="K477" s="16">
        <f>IF(OR($B477="",$F477="",$E477="Arla 32"),"",IFERROR(1/(1/SUMPRODUCT(MAX(($B$5:$B$1004=$B477)*($F$5:$F$1004&lt;$F477)*($E$5:$E$1004&lt;&gt;"Arla 32")*$F$5:$F$1004))),""))</f>
        <v/>
      </c>
      <c r="L477" s="16">
        <f>IF($K477="","",$F477-$K477)</f>
        <v/>
      </c>
      <c r="M477" s="17">
        <f>IF(OR($L477="",$G477="",$I477="Não"),"",IF($G477=0,"",$L477/$G477))</f>
        <v/>
      </c>
      <c r="N477" s="18">
        <f>IF(OR($L477="",$H477=""),"",IF($L477&lt;=0,"",$H477/$L477))</f>
        <v/>
      </c>
      <c r="O477" s="15">
        <f>IF($L477="","",IF($L477&gt;Listas!$H$3,"Km rodado alto: confira o km digitado",IF(AND($M477&lt;&gt;"",Listas!$H$2&lt;&gt;""),IF($M477&lt;Listas!$H$2,"Média abaixo do esperado: confira",""),"")))</f>
        <v/>
      </c>
      <c r="P477" s="15" t="n"/>
    </row>
    <row r="478">
      <c r="A478" s="14" t="n"/>
      <c r="B478" s="15" t="n"/>
      <c r="C478" s="15" t="n"/>
      <c r="D478" s="15" t="n"/>
      <c r="E478" s="15" t="n"/>
      <c r="F478" s="16" t="n"/>
      <c r="G478" s="17" t="n"/>
      <c r="H478" s="18" t="n"/>
      <c r="I478" s="15" t="n"/>
      <c r="J478" s="19">
        <f>IF(OR($G478="",$H478=""),"",IF($G478=0,"",$H478/$G478))</f>
        <v/>
      </c>
      <c r="K478" s="16">
        <f>IF(OR($B478="",$F478="",$E478="Arla 32"),"",IFERROR(1/(1/SUMPRODUCT(MAX(($B$5:$B$1004=$B478)*($F$5:$F$1004&lt;$F478)*($E$5:$E$1004&lt;&gt;"Arla 32")*$F$5:$F$1004))),""))</f>
        <v/>
      </c>
      <c r="L478" s="16">
        <f>IF($K478="","",$F478-$K478)</f>
        <v/>
      </c>
      <c r="M478" s="17">
        <f>IF(OR($L478="",$G478="",$I478="Não"),"",IF($G478=0,"",$L478/$G478))</f>
        <v/>
      </c>
      <c r="N478" s="18">
        <f>IF(OR($L478="",$H478=""),"",IF($L478&lt;=0,"",$H478/$L478))</f>
        <v/>
      </c>
      <c r="O478" s="15">
        <f>IF($L478="","",IF($L478&gt;Listas!$H$3,"Km rodado alto: confira o km digitado",IF(AND($M478&lt;&gt;"",Listas!$H$2&lt;&gt;""),IF($M478&lt;Listas!$H$2,"Média abaixo do esperado: confira",""),"")))</f>
        <v/>
      </c>
      <c r="P478" s="15" t="n"/>
    </row>
    <row r="479">
      <c r="A479" s="14" t="n"/>
      <c r="B479" s="15" t="n"/>
      <c r="C479" s="15" t="n"/>
      <c r="D479" s="15" t="n"/>
      <c r="E479" s="15" t="n"/>
      <c r="F479" s="16" t="n"/>
      <c r="G479" s="17" t="n"/>
      <c r="H479" s="18" t="n"/>
      <c r="I479" s="15" t="n"/>
      <c r="J479" s="19">
        <f>IF(OR($G479="",$H479=""),"",IF($G479=0,"",$H479/$G479))</f>
        <v/>
      </c>
      <c r="K479" s="16">
        <f>IF(OR($B479="",$F479="",$E479="Arla 32"),"",IFERROR(1/(1/SUMPRODUCT(MAX(($B$5:$B$1004=$B479)*($F$5:$F$1004&lt;$F479)*($E$5:$E$1004&lt;&gt;"Arla 32")*$F$5:$F$1004))),""))</f>
        <v/>
      </c>
      <c r="L479" s="16">
        <f>IF($K479="","",$F479-$K479)</f>
        <v/>
      </c>
      <c r="M479" s="17">
        <f>IF(OR($L479="",$G479="",$I479="Não"),"",IF($G479=0,"",$L479/$G479))</f>
        <v/>
      </c>
      <c r="N479" s="18">
        <f>IF(OR($L479="",$H479=""),"",IF($L479&lt;=0,"",$H479/$L479))</f>
        <v/>
      </c>
      <c r="O479" s="15">
        <f>IF($L479="","",IF($L479&gt;Listas!$H$3,"Km rodado alto: confira o km digitado",IF(AND($M479&lt;&gt;"",Listas!$H$2&lt;&gt;""),IF($M479&lt;Listas!$H$2,"Média abaixo do esperado: confira",""),"")))</f>
        <v/>
      </c>
      <c r="P479" s="15" t="n"/>
    </row>
    <row r="480">
      <c r="A480" s="14" t="n"/>
      <c r="B480" s="15" t="n"/>
      <c r="C480" s="15" t="n"/>
      <c r="D480" s="15" t="n"/>
      <c r="E480" s="15" t="n"/>
      <c r="F480" s="16" t="n"/>
      <c r="G480" s="17" t="n"/>
      <c r="H480" s="18" t="n"/>
      <c r="I480" s="15" t="n"/>
      <c r="J480" s="19">
        <f>IF(OR($G480="",$H480=""),"",IF($G480=0,"",$H480/$G480))</f>
        <v/>
      </c>
      <c r="K480" s="16">
        <f>IF(OR($B480="",$F480="",$E480="Arla 32"),"",IFERROR(1/(1/SUMPRODUCT(MAX(($B$5:$B$1004=$B480)*($F$5:$F$1004&lt;$F480)*($E$5:$E$1004&lt;&gt;"Arla 32")*$F$5:$F$1004))),""))</f>
        <v/>
      </c>
      <c r="L480" s="16">
        <f>IF($K480="","",$F480-$K480)</f>
        <v/>
      </c>
      <c r="M480" s="17">
        <f>IF(OR($L480="",$G480="",$I480="Não"),"",IF($G480=0,"",$L480/$G480))</f>
        <v/>
      </c>
      <c r="N480" s="18">
        <f>IF(OR($L480="",$H480=""),"",IF($L480&lt;=0,"",$H480/$L480))</f>
        <v/>
      </c>
      <c r="O480" s="15">
        <f>IF($L480="","",IF($L480&gt;Listas!$H$3,"Km rodado alto: confira o km digitado",IF(AND($M480&lt;&gt;"",Listas!$H$2&lt;&gt;""),IF($M480&lt;Listas!$H$2,"Média abaixo do esperado: confira",""),"")))</f>
        <v/>
      </c>
      <c r="P480" s="15" t="n"/>
    </row>
    <row r="481">
      <c r="A481" s="14" t="n"/>
      <c r="B481" s="15" t="n"/>
      <c r="C481" s="15" t="n"/>
      <c r="D481" s="15" t="n"/>
      <c r="E481" s="15" t="n"/>
      <c r="F481" s="16" t="n"/>
      <c r="G481" s="17" t="n"/>
      <c r="H481" s="18" t="n"/>
      <c r="I481" s="15" t="n"/>
      <c r="J481" s="19">
        <f>IF(OR($G481="",$H481=""),"",IF($G481=0,"",$H481/$G481))</f>
        <v/>
      </c>
      <c r="K481" s="16">
        <f>IF(OR($B481="",$F481="",$E481="Arla 32"),"",IFERROR(1/(1/SUMPRODUCT(MAX(($B$5:$B$1004=$B481)*($F$5:$F$1004&lt;$F481)*($E$5:$E$1004&lt;&gt;"Arla 32")*$F$5:$F$1004))),""))</f>
        <v/>
      </c>
      <c r="L481" s="16">
        <f>IF($K481="","",$F481-$K481)</f>
        <v/>
      </c>
      <c r="M481" s="17">
        <f>IF(OR($L481="",$G481="",$I481="Não"),"",IF($G481=0,"",$L481/$G481))</f>
        <v/>
      </c>
      <c r="N481" s="18">
        <f>IF(OR($L481="",$H481=""),"",IF($L481&lt;=0,"",$H481/$L481))</f>
        <v/>
      </c>
      <c r="O481" s="15">
        <f>IF($L481="","",IF($L481&gt;Listas!$H$3,"Km rodado alto: confira o km digitado",IF(AND($M481&lt;&gt;"",Listas!$H$2&lt;&gt;""),IF($M481&lt;Listas!$H$2,"Média abaixo do esperado: confira",""),"")))</f>
        <v/>
      </c>
      <c r="P481" s="15" t="n"/>
    </row>
    <row r="482">
      <c r="A482" s="14" t="n"/>
      <c r="B482" s="15" t="n"/>
      <c r="C482" s="15" t="n"/>
      <c r="D482" s="15" t="n"/>
      <c r="E482" s="15" t="n"/>
      <c r="F482" s="16" t="n"/>
      <c r="G482" s="17" t="n"/>
      <c r="H482" s="18" t="n"/>
      <c r="I482" s="15" t="n"/>
      <c r="J482" s="19">
        <f>IF(OR($G482="",$H482=""),"",IF($G482=0,"",$H482/$G482))</f>
        <v/>
      </c>
      <c r="K482" s="16">
        <f>IF(OR($B482="",$F482="",$E482="Arla 32"),"",IFERROR(1/(1/SUMPRODUCT(MAX(($B$5:$B$1004=$B482)*($F$5:$F$1004&lt;$F482)*($E$5:$E$1004&lt;&gt;"Arla 32")*$F$5:$F$1004))),""))</f>
        <v/>
      </c>
      <c r="L482" s="16">
        <f>IF($K482="","",$F482-$K482)</f>
        <v/>
      </c>
      <c r="M482" s="17">
        <f>IF(OR($L482="",$G482="",$I482="Não"),"",IF($G482=0,"",$L482/$G482))</f>
        <v/>
      </c>
      <c r="N482" s="18">
        <f>IF(OR($L482="",$H482=""),"",IF($L482&lt;=0,"",$H482/$L482))</f>
        <v/>
      </c>
      <c r="O482" s="15">
        <f>IF($L482="","",IF($L482&gt;Listas!$H$3,"Km rodado alto: confira o km digitado",IF(AND($M482&lt;&gt;"",Listas!$H$2&lt;&gt;""),IF($M482&lt;Listas!$H$2,"Média abaixo do esperado: confira",""),"")))</f>
        <v/>
      </c>
      <c r="P482" s="15" t="n"/>
    </row>
    <row r="483">
      <c r="A483" s="14" t="n"/>
      <c r="B483" s="15" t="n"/>
      <c r="C483" s="15" t="n"/>
      <c r="D483" s="15" t="n"/>
      <c r="E483" s="15" t="n"/>
      <c r="F483" s="16" t="n"/>
      <c r="G483" s="17" t="n"/>
      <c r="H483" s="18" t="n"/>
      <c r="I483" s="15" t="n"/>
      <c r="J483" s="19">
        <f>IF(OR($G483="",$H483=""),"",IF($G483=0,"",$H483/$G483))</f>
        <v/>
      </c>
      <c r="K483" s="16">
        <f>IF(OR($B483="",$F483="",$E483="Arla 32"),"",IFERROR(1/(1/SUMPRODUCT(MAX(($B$5:$B$1004=$B483)*($F$5:$F$1004&lt;$F483)*($E$5:$E$1004&lt;&gt;"Arla 32")*$F$5:$F$1004))),""))</f>
        <v/>
      </c>
      <c r="L483" s="16">
        <f>IF($K483="","",$F483-$K483)</f>
        <v/>
      </c>
      <c r="M483" s="17">
        <f>IF(OR($L483="",$G483="",$I483="Não"),"",IF($G483=0,"",$L483/$G483))</f>
        <v/>
      </c>
      <c r="N483" s="18">
        <f>IF(OR($L483="",$H483=""),"",IF($L483&lt;=0,"",$H483/$L483))</f>
        <v/>
      </c>
      <c r="O483" s="15">
        <f>IF($L483="","",IF($L483&gt;Listas!$H$3,"Km rodado alto: confira o km digitado",IF(AND($M483&lt;&gt;"",Listas!$H$2&lt;&gt;""),IF($M483&lt;Listas!$H$2,"Média abaixo do esperado: confira",""),"")))</f>
        <v/>
      </c>
      <c r="P483" s="15" t="n"/>
    </row>
    <row r="484">
      <c r="A484" s="14" t="n"/>
      <c r="B484" s="15" t="n"/>
      <c r="C484" s="15" t="n"/>
      <c r="D484" s="15" t="n"/>
      <c r="E484" s="15" t="n"/>
      <c r="F484" s="16" t="n"/>
      <c r="G484" s="17" t="n"/>
      <c r="H484" s="18" t="n"/>
      <c r="I484" s="15" t="n"/>
      <c r="J484" s="19">
        <f>IF(OR($G484="",$H484=""),"",IF($G484=0,"",$H484/$G484))</f>
        <v/>
      </c>
      <c r="K484" s="16">
        <f>IF(OR($B484="",$F484="",$E484="Arla 32"),"",IFERROR(1/(1/SUMPRODUCT(MAX(($B$5:$B$1004=$B484)*($F$5:$F$1004&lt;$F484)*($E$5:$E$1004&lt;&gt;"Arla 32")*$F$5:$F$1004))),""))</f>
        <v/>
      </c>
      <c r="L484" s="16">
        <f>IF($K484="","",$F484-$K484)</f>
        <v/>
      </c>
      <c r="M484" s="17">
        <f>IF(OR($L484="",$G484="",$I484="Não"),"",IF($G484=0,"",$L484/$G484))</f>
        <v/>
      </c>
      <c r="N484" s="18">
        <f>IF(OR($L484="",$H484=""),"",IF($L484&lt;=0,"",$H484/$L484))</f>
        <v/>
      </c>
      <c r="O484" s="15">
        <f>IF($L484="","",IF($L484&gt;Listas!$H$3,"Km rodado alto: confira o km digitado",IF(AND($M484&lt;&gt;"",Listas!$H$2&lt;&gt;""),IF($M484&lt;Listas!$H$2,"Média abaixo do esperado: confira",""),"")))</f>
        <v/>
      </c>
      <c r="P484" s="15" t="n"/>
    </row>
    <row r="485">
      <c r="A485" s="14" t="n"/>
      <c r="B485" s="15" t="n"/>
      <c r="C485" s="15" t="n"/>
      <c r="D485" s="15" t="n"/>
      <c r="E485" s="15" t="n"/>
      <c r="F485" s="16" t="n"/>
      <c r="G485" s="17" t="n"/>
      <c r="H485" s="18" t="n"/>
      <c r="I485" s="15" t="n"/>
      <c r="J485" s="19">
        <f>IF(OR($G485="",$H485=""),"",IF($G485=0,"",$H485/$G485))</f>
        <v/>
      </c>
      <c r="K485" s="16">
        <f>IF(OR($B485="",$F485="",$E485="Arla 32"),"",IFERROR(1/(1/SUMPRODUCT(MAX(($B$5:$B$1004=$B485)*($F$5:$F$1004&lt;$F485)*($E$5:$E$1004&lt;&gt;"Arla 32")*$F$5:$F$1004))),""))</f>
        <v/>
      </c>
      <c r="L485" s="16">
        <f>IF($K485="","",$F485-$K485)</f>
        <v/>
      </c>
      <c r="M485" s="17">
        <f>IF(OR($L485="",$G485="",$I485="Não"),"",IF($G485=0,"",$L485/$G485))</f>
        <v/>
      </c>
      <c r="N485" s="18">
        <f>IF(OR($L485="",$H485=""),"",IF($L485&lt;=0,"",$H485/$L485))</f>
        <v/>
      </c>
      <c r="O485" s="15">
        <f>IF($L485="","",IF($L485&gt;Listas!$H$3,"Km rodado alto: confira o km digitado",IF(AND($M485&lt;&gt;"",Listas!$H$2&lt;&gt;""),IF($M485&lt;Listas!$H$2,"Média abaixo do esperado: confira",""),"")))</f>
        <v/>
      </c>
      <c r="P485" s="15" t="n"/>
    </row>
    <row r="486">
      <c r="A486" s="14" t="n"/>
      <c r="B486" s="15" t="n"/>
      <c r="C486" s="15" t="n"/>
      <c r="D486" s="15" t="n"/>
      <c r="E486" s="15" t="n"/>
      <c r="F486" s="16" t="n"/>
      <c r="G486" s="17" t="n"/>
      <c r="H486" s="18" t="n"/>
      <c r="I486" s="15" t="n"/>
      <c r="J486" s="19">
        <f>IF(OR($G486="",$H486=""),"",IF($G486=0,"",$H486/$G486))</f>
        <v/>
      </c>
      <c r="K486" s="16">
        <f>IF(OR($B486="",$F486="",$E486="Arla 32"),"",IFERROR(1/(1/SUMPRODUCT(MAX(($B$5:$B$1004=$B486)*($F$5:$F$1004&lt;$F486)*($E$5:$E$1004&lt;&gt;"Arla 32")*$F$5:$F$1004))),""))</f>
        <v/>
      </c>
      <c r="L486" s="16">
        <f>IF($K486="","",$F486-$K486)</f>
        <v/>
      </c>
      <c r="M486" s="17">
        <f>IF(OR($L486="",$G486="",$I486="Não"),"",IF($G486=0,"",$L486/$G486))</f>
        <v/>
      </c>
      <c r="N486" s="18">
        <f>IF(OR($L486="",$H486=""),"",IF($L486&lt;=0,"",$H486/$L486))</f>
        <v/>
      </c>
      <c r="O486" s="15">
        <f>IF($L486="","",IF($L486&gt;Listas!$H$3,"Km rodado alto: confira o km digitado",IF(AND($M486&lt;&gt;"",Listas!$H$2&lt;&gt;""),IF($M486&lt;Listas!$H$2,"Média abaixo do esperado: confira",""),"")))</f>
        <v/>
      </c>
      <c r="P486" s="15" t="n"/>
    </row>
    <row r="487">
      <c r="A487" s="14" t="n"/>
      <c r="B487" s="15" t="n"/>
      <c r="C487" s="15" t="n"/>
      <c r="D487" s="15" t="n"/>
      <c r="E487" s="15" t="n"/>
      <c r="F487" s="16" t="n"/>
      <c r="G487" s="17" t="n"/>
      <c r="H487" s="18" t="n"/>
      <c r="I487" s="15" t="n"/>
      <c r="J487" s="19">
        <f>IF(OR($G487="",$H487=""),"",IF($G487=0,"",$H487/$G487))</f>
        <v/>
      </c>
      <c r="K487" s="16">
        <f>IF(OR($B487="",$F487="",$E487="Arla 32"),"",IFERROR(1/(1/SUMPRODUCT(MAX(($B$5:$B$1004=$B487)*($F$5:$F$1004&lt;$F487)*($E$5:$E$1004&lt;&gt;"Arla 32")*$F$5:$F$1004))),""))</f>
        <v/>
      </c>
      <c r="L487" s="16">
        <f>IF($K487="","",$F487-$K487)</f>
        <v/>
      </c>
      <c r="M487" s="17">
        <f>IF(OR($L487="",$G487="",$I487="Não"),"",IF($G487=0,"",$L487/$G487))</f>
        <v/>
      </c>
      <c r="N487" s="18">
        <f>IF(OR($L487="",$H487=""),"",IF($L487&lt;=0,"",$H487/$L487))</f>
        <v/>
      </c>
      <c r="O487" s="15">
        <f>IF($L487="","",IF($L487&gt;Listas!$H$3,"Km rodado alto: confira o km digitado",IF(AND($M487&lt;&gt;"",Listas!$H$2&lt;&gt;""),IF($M487&lt;Listas!$H$2,"Média abaixo do esperado: confira",""),"")))</f>
        <v/>
      </c>
      <c r="P487" s="15" t="n"/>
    </row>
    <row r="488">
      <c r="A488" s="14" t="n"/>
      <c r="B488" s="15" t="n"/>
      <c r="C488" s="15" t="n"/>
      <c r="D488" s="15" t="n"/>
      <c r="E488" s="15" t="n"/>
      <c r="F488" s="16" t="n"/>
      <c r="G488" s="17" t="n"/>
      <c r="H488" s="18" t="n"/>
      <c r="I488" s="15" t="n"/>
      <c r="J488" s="19">
        <f>IF(OR($G488="",$H488=""),"",IF($G488=0,"",$H488/$G488))</f>
        <v/>
      </c>
      <c r="K488" s="16">
        <f>IF(OR($B488="",$F488="",$E488="Arla 32"),"",IFERROR(1/(1/SUMPRODUCT(MAX(($B$5:$B$1004=$B488)*($F$5:$F$1004&lt;$F488)*($E$5:$E$1004&lt;&gt;"Arla 32")*$F$5:$F$1004))),""))</f>
        <v/>
      </c>
      <c r="L488" s="16">
        <f>IF($K488="","",$F488-$K488)</f>
        <v/>
      </c>
      <c r="M488" s="17">
        <f>IF(OR($L488="",$G488="",$I488="Não"),"",IF($G488=0,"",$L488/$G488))</f>
        <v/>
      </c>
      <c r="N488" s="18">
        <f>IF(OR($L488="",$H488=""),"",IF($L488&lt;=0,"",$H488/$L488))</f>
        <v/>
      </c>
      <c r="O488" s="15">
        <f>IF($L488="","",IF($L488&gt;Listas!$H$3,"Km rodado alto: confira o km digitado",IF(AND($M488&lt;&gt;"",Listas!$H$2&lt;&gt;""),IF($M488&lt;Listas!$H$2,"Média abaixo do esperado: confira",""),"")))</f>
        <v/>
      </c>
      <c r="P488" s="15" t="n"/>
    </row>
    <row r="489">
      <c r="A489" s="14" t="n"/>
      <c r="B489" s="15" t="n"/>
      <c r="C489" s="15" t="n"/>
      <c r="D489" s="15" t="n"/>
      <c r="E489" s="15" t="n"/>
      <c r="F489" s="16" t="n"/>
      <c r="G489" s="17" t="n"/>
      <c r="H489" s="18" t="n"/>
      <c r="I489" s="15" t="n"/>
      <c r="J489" s="19">
        <f>IF(OR($G489="",$H489=""),"",IF($G489=0,"",$H489/$G489))</f>
        <v/>
      </c>
      <c r="K489" s="16">
        <f>IF(OR($B489="",$F489="",$E489="Arla 32"),"",IFERROR(1/(1/SUMPRODUCT(MAX(($B$5:$B$1004=$B489)*($F$5:$F$1004&lt;$F489)*($E$5:$E$1004&lt;&gt;"Arla 32")*$F$5:$F$1004))),""))</f>
        <v/>
      </c>
      <c r="L489" s="16">
        <f>IF($K489="","",$F489-$K489)</f>
        <v/>
      </c>
      <c r="M489" s="17">
        <f>IF(OR($L489="",$G489="",$I489="Não"),"",IF($G489=0,"",$L489/$G489))</f>
        <v/>
      </c>
      <c r="N489" s="18">
        <f>IF(OR($L489="",$H489=""),"",IF($L489&lt;=0,"",$H489/$L489))</f>
        <v/>
      </c>
      <c r="O489" s="15">
        <f>IF($L489="","",IF($L489&gt;Listas!$H$3,"Km rodado alto: confira o km digitado",IF(AND($M489&lt;&gt;"",Listas!$H$2&lt;&gt;""),IF($M489&lt;Listas!$H$2,"Média abaixo do esperado: confira",""),"")))</f>
        <v/>
      </c>
      <c r="P489" s="15" t="n"/>
    </row>
    <row r="490">
      <c r="A490" s="14" t="n"/>
      <c r="B490" s="15" t="n"/>
      <c r="C490" s="15" t="n"/>
      <c r="D490" s="15" t="n"/>
      <c r="E490" s="15" t="n"/>
      <c r="F490" s="16" t="n"/>
      <c r="G490" s="17" t="n"/>
      <c r="H490" s="18" t="n"/>
      <c r="I490" s="15" t="n"/>
      <c r="J490" s="19">
        <f>IF(OR($G490="",$H490=""),"",IF($G490=0,"",$H490/$G490))</f>
        <v/>
      </c>
      <c r="K490" s="16">
        <f>IF(OR($B490="",$F490="",$E490="Arla 32"),"",IFERROR(1/(1/SUMPRODUCT(MAX(($B$5:$B$1004=$B490)*($F$5:$F$1004&lt;$F490)*($E$5:$E$1004&lt;&gt;"Arla 32")*$F$5:$F$1004))),""))</f>
        <v/>
      </c>
      <c r="L490" s="16">
        <f>IF($K490="","",$F490-$K490)</f>
        <v/>
      </c>
      <c r="M490" s="17">
        <f>IF(OR($L490="",$G490="",$I490="Não"),"",IF($G490=0,"",$L490/$G490))</f>
        <v/>
      </c>
      <c r="N490" s="18">
        <f>IF(OR($L490="",$H490=""),"",IF($L490&lt;=0,"",$H490/$L490))</f>
        <v/>
      </c>
      <c r="O490" s="15">
        <f>IF($L490="","",IF($L490&gt;Listas!$H$3,"Km rodado alto: confira o km digitado",IF(AND($M490&lt;&gt;"",Listas!$H$2&lt;&gt;""),IF($M490&lt;Listas!$H$2,"Média abaixo do esperado: confira",""),"")))</f>
        <v/>
      </c>
      <c r="P490" s="15" t="n"/>
    </row>
    <row r="491">
      <c r="A491" s="14" t="n"/>
      <c r="B491" s="15" t="n"/>
      <c r="C491" s="15" t="n"/>
      <c r="D491" s="15" t="n"/>
      <c r="E491" s="15" t="n"/>
      <c r="F491" s="16" t="n"/>
      <c r="G491" s="17" t="n"/>
      <c r="H491" s="18" t="n"/>
      <c r="I491" s="15" t="n"/>
      <c r="J491" s="19">
        <f>IF(OR($G491="",$H491=""),"",IF($G491=0,"",$H491/$G491))</f>
        <v/>
      </c>
      <c r="K491" s="16">
        <f>IF(OR($B491="",$F491="",$E491="Arla 32"),"",IFERROR(1/(1/SUMPRODUCT(MAX(($B$5:$B$1004=$B491)*($F$5:$F$1004&lt;$F491)*($E$5:$E$1004&lt;&gt;"Arla 32")*$F$5:$F$1004))),""))</f>
        <v/>
      </c>
      <c r="L491" s="16">
        <f>IF($K491="","",$F491-$K491)</f>
        <v/>
      </c>
      <c r="M491" s="17">
        <f>IF(OR($L491="",$G491="",$I491="Não"),"",IF($G491=0,"",$L491/$G491))</f>
        <v/>
      </c>
      <c r="N491" s="18">
        <f>IF(OR($L491="",$H491=""),"",IF($L491&lt;=0,"",$H491/$L491))</f>
        <v/>
      </c>
      <c r="O491" s="15">
        <f>IF($L491="","",IF($L491&gt;Listas!$H$3,"Km rodado alto: confira o km digitado",IF(AND($M491&lt;&gt;"",Listas!$H$2&lt;&gt;""),IF($M491&lt;Listas!$H$2,"Média abaixo do esperado: confira",""),"")))</f>
        <v/>
      </c>
      <c r="P491" s="15" t="n"/>
    </row>
    <row r="492">
      <c r="A492" s="14" t="n"/>
      <c r="B492" s="15" t="n"/>
      <c r="C492" s="15" t="n"/>
      <c r="D492" s="15" t="n"/>
      <c r="E492" s="15" t="n"/>
      <c r="F492" s="16" t="n"/>
      <c r="G492" s="17" t="n"/>
      <c r="H492" s="18" t="n"/>
      <c r="I492" s="15" t="n"/>
      <c r="J492" s="19">
        <f>IF(OR($G492="",$H492=""),"",IF($G492=0,"",$H492/$G492))</f>
        <v/>
      </c>
      <c r="K492" s="16">
        <f>IF(OR($B492="",$F492="",$E492="Arla 32"),"",IFERROR(1/(1/SUMPRODUCT(MAX(($B$5:$B$1004=$B492)*($F$5:$F$1004&lt;$F492)*($E$5:$E$1004&lt;&gt;"Arla 32")*$F$5:$F$1004))),""))</f>
        <v/>
      </c>
      <c r="L492" s="16">
        <f>IF($K492="","",$F492-$K492)</f>
        <v/>
      </c>
      <c r="M492" s="17">
        <f>IF(OR($L492="",$G492="",$I492="Não"),"",IF($G492=0,"",$L492/$G492))</f>
        <v/>
      </c>
      <c r="N492" s="18">
        <f>IF(OR($L492="",$H492=""),"",IF($L492&lt;=0,"",$H492/$L492))</f>
        <v/>
      </c>
      <c r="O492" s="15">
        <f>IF($L492="","",IF($L492&gt;Listas!$H$3,"Km rodado alto: confira o km digitado",IF(AND($M492&lt;&gt;"",Listas!$H$2&lt;&gt;""),IF($M492&lt;Listas!$H$2,"Média abaixo do esperado: confira",""),"")))</f>
        <v/>
      </c>
      <c r="P492" s="15" t="n"/>
    </row>
    <row r="493">
      <c r="A493" s="14" t="n"/>
      <c r="B493" s="15" t="n"/>
      <c r="C493" s="15" t="n"/>
      <c r="D493" s="15" t="n"/>
      <c r="E493" s="15" t="n"/>
      <c r="F493" s="16" t="n"/>
      <c r="G493" s="17" t="n"/>
      <c r="H493" s="18" t="n"/>
      <c r="I493" s="15" t="n"/>
      <c r="J493" s="19">
        <f>IF(OR($G493="",$H493=""),"",IF($G493=0,"",$H493/$G493))</f>
        <v/>
      </c>
      <c r="K493" s="16">
        <f>IF(OR($B493="",$F493="",$E493="Arla 32"),"",IFERROR(1/(1/SUMPRODUCT(MAX(($B$5:$B$1004=$B493)*($F$5:$F$1004&lt;$F493)*($E$5:$E$1004&lt;&gt;"Arla 32")*$F$5:$F$1004))),""))</f>
        <v/>
      </c>
      <c r="L493" s="16">
        <f>IF($K493="","",$F493-$K493)</f>
        <v/>
      </c>
      <c r="M493" s="17">
        <f>IF(OR($L493="",$G493="",$I493="Não"),"",IF($G493=0,"",$L493/$G493))</f>
        <v/>
      </c>
      <c r="N493" s="18">
        <f>IF(OR($L493="",$H493=""),"",IF($L493&lt;=0,"",$H493/$L493))</f>
        <v/>
      </c>
      <c r="O493" s="15">
        <f>IF($L493="","",IF($L493&gt;Listas!$H$3,"Km rodado alto: confira o km digitado",IF(AND($M493&lt;&gt;"",Listas!$H$2&lt;&gt;""),IF($M493&lt;Listas!$H$2,"Média abaixo do esperado: confira",""),"")))</f>
        <v/>
      </c>
      <c r="P493" s="15" t="n"/>
    </row>
    <row r="494">
      <c r="A494" s="14" t="n"/>
      <c r="B494" s="15" t="n"/>
      <c r="C494" s="15" t="n"/>
      <c r="D494" s="15" t="n"/>
      <c r="E494" s="15" t="n"/>
      <c r="F494" s="16" t="n"/>
      <c r="G494" s="17" t="n"/>
      <c r="H494" s="18" t="n"/>
      <c r="I494" s="15" t="n"/>
      <c r="J494" s="19">
        <f>IF(OR($G494="",$H494=""),"",IF($G494=0,"",$H494/$G494))</f>
        <v/>
      </c>
      <c r="K494" s="16">
        <f>IF(OR($B494="",$F494="",$E494="Arla 32"),"",IFERROR(1/(1/SUMPRODUCT(MAX(($B$5:$B$1004=$B494)*($F$5:$F$1004&lt;$F494)*($E$5:$E$1004&lt;&gt;"Arla 32")*$F$5:$F$1004))),""))</f>
        <v/>
      </c>
      <c r="L494" s="16">
        <f>IF($K494="","",$F494-$K494)</f>
        <v/>
      </c>
      <c r="M494" s="17">
        <f>IF(OR($L494="",$G494="",$I494="Não"),"",IF($G494=0,"",$L494/$G494))</f>
        <v/>
      </c>
      <c r="N494" s="18">
        <f>IF(OR($L494="",$H494=""),"",IF($L494&lt;=0,"",$H494/$L494))</f>
        <v/>
      </c>
      <c r="O494" s="15">
        <f>IF($L494="","",IF($L494&gt;Listas!$H$3,"Km rodado alto: confira o km digitado",IF(AND($M494&lt;&gt;"",Listas!$H$2&lt;&gt;""),IF($M494&lt;Listas!$H$2,"Média abaixo do esperado: confira",""),"")))</f>
        <v/>
      </c>
      <c r="P494" s="15" t="n"/>
    </row>
    <row r="495">
      <c r="A495" s="14" t="n"/>
      <c r="B495" s="15" t="n"/>
      <c r="C495" s="15" t="n"/>
      <c r="D495" s="15" t="n"/>
      <c r="E495" s="15" t="n"/>
      <c r="F495" s="16" t="n"/>
      <c r="G495" s="17" t="n"/>
      <c r="H495" s="18" t="n"/>
      <c r="I495" s="15" t="n"/>
      <c r="J495" s="19">
        <f>IF(OR($G495="",$H495=""),"",IF($G495=0,"",$H495/$G495))</f>
        <v/>
      </c>
      <c r="K495" s="16">
        <f>IF(OR($B495="",$F495="",$E495="Arla 32"),"",IFERROR(1/(1/SUMPRODUCT(MAX(($B$5:$B$1004=$B495)*($F$5:$F$1004&lt;$F495)*($E$5:$E$1004&lt;&gt;"Arla 32")*$F$5:$F$1004))),""))</f>
        <v/>
      </c>
      <c r="L495" s="16">
        <f>IF($K495="","",$F495-$K495)</f>
        <v/>
      </c>
      <c r="M495" s="17">
        <f>IF(OR($L495="",$G495="",$I495="Não"),"",IF($G495=0,"",$L495/$G495))</f>
        <v/>
      </c>
      <c r="N495" s="18">
        <f>IF(OR($L495="",$H495=""),"",IF($L495&lt;=0,"",$H495/$L495))</f>
        <v/>
      </c>
      <c r="O495" s="15">
        <f>IF($L495="","",IF($L495&gt;Listas!$H$3,"Km rodado alto: confira o km digitado",IF(AND($M495&lt;&gt;"",Listas!$H$2&lt;&gt;""),IF($M495&lt;Listas!$H$2,"Média abaixo do esperado: confira",""),"")))</f>
        <v/>
      </c>
      <c r="P495" s="15" t="n"/>
    </row>
    <row r="496">
      <c r="A496" s="14" t="n"/>
      <c r="B496" s="15" t="n"/>
      <c r="C496" s="15" t="n"/>
      <c r="D496" s="15" t="n"/>
      <c r="E496" s="15" t="n"/>
      <c r="F496" s="16" t="n"/>
      <c r="G496" s="17" t="n"/>
      <c r="H496" s="18" t="n"/>
      <c r="I496" s="15" t="n"/>
      <c r="J496" s="19">
        <f>IF(OR($G496="",$H496=""),"",IF($G496=0,"",$H496/$G496))</f>
        <v/>
      </c>
      <c r="K496" s="16">
        <f>IF(OR($B496="",$F496="",$E496="Arla 32"),"",IFERROR(1/(1/SUMPRODUCT(MAX(($B$5:$B$1004=$B496)*($F$5:$F$1004&lt;$F496)*($E$5:$E$1004&lt;&gt;"Arla 32")*$F$5:$F$1004))),""))</f>
        <v/>
      </c>
      <c r="L496" s="16">
        <f>IF($K496="","",$F496-$K496)</f>
        <v/>
      </c>
      <c r="M496" s="17">
        <f>IF(OR($L496="",$G496="",$I496="Não"),"",IF($G496=0,"",$L496/$G496))</f>
        <v/>
      </c>
      <c r="N496" s="18">
        <f>IF(OR($L496="",$H496=""),"",IF($L496&lt;=0,"",$H496/$L496))</f>
        <v/>
      </c>
      <c r="O496" s="15">
        <f>IF($L496="","",IF($L496&gt;Listas!$H$3,"Km rodado alto: confira o km digitado",IF(AND($M496&lt;&gt;"",Listas!$H$2&lt;&gt;""),IF($M496&lt;Listas!$H$2,"Média abaixo do esperado: confira",""),"")))</f>
        <v/>
      </c>
      <c r="P496" s="15" t="n"/>
    </row>
    <row r="497">
      <c r="A497" s="14" t="n"/>
      <c r="B497" s="15" t="n"/>
      <c r="C497" s="15" t="n"/>
      <c r="D497" s="15" t="n"/>
      <c r="E497" s="15" t="n"/>
      <c r="F497" s="16" t="n"/>
      <c r="G497" s="17" t="n"/>
      <c r="H497" s="18" t="n"/>
      <c r="I497" s="15" t="n"/>
      <c r="J497" s="19">
        <f>IF(OR($G497="",$H497=""),"",IF($G497=0,"",$H497/$G497))</f>
        <v/>
      </c>
      <c r="K497" s="16">
        <f>IF(OR($B497="",$F497="",$E497="Arla 32"),"",IFERROR(1/(1/SUMPRODUCT(MAX(($B$5:$B$1004=$B497)*($F$5:$F$1004&lt;$F497)*($E$5:$E$1004&lt;&gt;"Arla 32")*$F$5:$F$1004))),""))</f>
        <v/>
      </c>
      <c r="L497" s="16">
        <f>IF($K497="","",$F497-$K497)</f>
        <v/>
      </c>
      <c r="M497" s="17">
        <f>IF(OR($L497="",$G497="",$I497="Não"),"",IF($G497=0,"",$L497/$G497))</f>
        <v/>
      </c>
      <c r="N497" s="18">
        <f>IF(OR($L497="",$H497=""),"",IF($L497&lt;=0,"",$H497/$L497))</f>
        <v/>
      </c>
      <c r="O497" s="15">
        <f>IF($L497="","",IF($L497&gt;Listas!$H$3,"Km rodado alto: confira o km digitado",IF(AND($M497&lt;&gt;"",Listas!$H$2&lt;&gt;""),IF($M497&lt;Listas!$H$2,"Média abaixo do esperado: confira",""),"")))</f>
        <v/>
      </c>
      <c r="P497" s="15" t="n"/>
    </row>
    <row r="498">
      <c r="A498" s="14" t="n"/>
      <c r="B498" s="15" t="n"/>
      <c r="C498" s="15" t="n"/>
      <c r="D498" s="15" t="n"/>
      <c r="E498" s="15" t="n"/>
      <c r="F498" s="16" t="n"/>
      <c r="G498" s="17" t="n"/>
      <c r="H498" s="18" t="n"/>
      <c r="I498" s="15" t="n"/>
      <c r="J498" s="19">
        <f>IF(OR($G498="",$H498=""),"",IF($G498=0,"",$H498/$G498))</f>
        <v/>
      </c>
      <c r="K498" s="16">
        <f>IF(OR($B498="",$F498="",$E498="Arla 32"),"",IFERROR(1/(1/SUMPRODUCT(MAX(($B$5:$B$1004=$B498)*($F$5:$F$1004&lt;$F498)*($E$5:$E$1004&lt;&gt;"Arla 32")*$F$5:$F$1004))),""))</f>
        <v/>
      </c>
      <c r="L498" s="16">
        <f>IF($K498="","",$F498-$K498)</f>
        <v/>
      </c>
      <c r="M498" s="17">
        <f>IF(OR($L498="",$G498="",$I498="Não"),"",IF($G498=0,"",$L498/$G498))</f>
        <v/>
      </c>
      <c r="N498" s="18">
        <f>IF(OR($L498="",$H498=""),"",IF($L498&lt;=0,"",$H498/$L498))</f>
        <v/>
      </c>
      <c r="O498" s="15">
        <f>IF($L498="","",IF($L498&gt;Listas!$H$3,"Km rodado alto: confira o km digitado",IF(AND($M498&lt;&gt;"",Listas!$H$2&lt;&gt;""),IF($M498&lt;Listas!$H$2,"Média abaixo do esperado: confira",""),"")))</f>
        <v/>
      </c>
      <c r="P498" s="15" t="n"/>
    </row>
    <row r="499">
      <c r="A499" s="14" t="n"/>
      <c r="B499" s="15" t="n"/>
      <c r="C499" s="15" t="n"/>
      <c r="D499" s="15" t="n"/>
      <c r="E499" s="15" t="n"/>
      <c r="F499" s="16" t="n"/>
      <c r="G499" s="17" t="n"/>
      <c r="H499" s="18" t="n"/>
      <c r="I499" s="15" t="n"/>
      <c r="J499" s="19">
        <f>IF(OR($G499="",$H499=""),"",IF($G499=0,"",$H499/$G499))</f>
        <v/>
      </c>
      <c r="K499" s="16">
        <f>IF(OR($B499="",$F499="",$E499="Arla 32"),"",IFERROR(1/(1/SUMPRODUCT(MAX(($B$5:$B$1004=$B499)*($F$5:$F$1004&lt;$F499)*($E$5:$E$1004&lt;&gt;"Arla 32")*$F$5:$F$1004))),""))</f>
        <v/>
      </c>
      <c r="L499" s="16">
        <f>IF($K499="","",$F499-$K499)</f>
        <v/>
      </c>
      <c r="M499" s="17">
        <f>IF(OR($L499="",$G499="",$I499="Não"),"",IF($G499=0,"",$L499/$G499))</f>
        <v/>
      </c>
      <c r="N499" s="18">
        <f>IF(OR($L499="",$H499=""),"",IF($L499&lt;=0,"",$H499/$L499))</f>
        <v/>
      </c>
      <c r="O499" s="15">
        <f>IF($L499="","",IF($L499&gt;Listas!$H$3,"Km rodado alto: confira o km digitado",IF(AND($M499&lt;&gt;"",Listas!$H$2&lt;&gt;""),IF($M499&lt;Listas!$H$2,"Média abaixo do esperado: confira",""),"")))</f>
        <v/>
      </c>
      <c r="P499" s="15" t="n"/>
    </row>
    <row r="500">
      <c r="A500" s="14" t="n"/>
      <c r="B500" s="15" t="n"/>
      <c r="C500" s="15" t="n"/>
      <c r="D500" s="15" t="n"/>
      <c r="E500" s="15" t="n"/>
      <c r="F500" s="16" t="n"/>
      <c r="G500" s="17" t="n"/>
      <c r="H500" s="18" t="n"/>
      <c r="I500" s="15" t="n"/>
      <c r="J500" s="19">
        <f>IF(OR($G500="",$H500=""),"",IF($G500=0,"",$H500/$G500))</f>
        <v/>
      </c>
      <c r="K500" s="16">
        <f>IF(OR($B500="",$F500="",$E500="Arla 32"),"",IFERROR(1/(1/SUMPRODUCT(MAX(($B$5:$B$1004=$B500)*($F$5:$F$1004&lt;$F500)*($E$5:$E$1004&lt;&gt;"Arla 32")*$F$5:$F$1004))),""))</f>
        <v/>
      </c>
      <c r="L500" s="16">
        <f>IF($K500="","",$F500-$K500)</f>
        <v/>
      </c>
      <c r="M500" s="17">
        <f>IF(OR($L500="",$G500="",$I500="Não"),"",IF($G500=0,"",$L500/$G500))</f>
        <v/>
      </c>
      <c r="N500" s="18">
        <f>IF(OR($L500="",$H500=""),"",IF($L500&lt;=0,"",$H500/$L500))</f>
        <v/>
      </c>
      <c r="O500" s="15">
        <f>IF($L500="","",IF($L500&gt;Listas!$H$3,"Km rodado alto: confira o km digitado",IF(AND($M500&lt;&gt;"",Listas!$H$2&lt;&gt;""),IF($M500&lt;Listas!$H$2,"Média abaixo do esperado: confira",""),"")))</f>
        <v/>
      </c>
      <c r="P500" s="15" t="n"/>
    </row>
    <row r="501">
      <c r="A501" s="14" t="n"/>
      <c r="B501" s="15" t="n"/>
      <c r="C501" s="15" t="n"/>
      <c r="D501" s="15" t="n"/>
      <c r="E501" s="15" t="n"/>
      <c r="F501" s="16" t="n"/>
      <c r="G501" s="17" t="n"/>
      <c r="H501" s="18" t="n"/>
      <c r="I501" s="15" t="n"/>
      <c r="J501" s="19">
        <f>IF(OR($G501="",$H501=""),"",IF($G501=0,"",$H501/$G501))</f>
        <v/>
      </c>
      <c r="K501" s="16">
        <f>IF(OR($B501="",$F501="",$E501="Arla 32"),"",IFERROR(1/(1/SUMPRODUCT(MAX(($B$5:$B$1004=$B501)*($F$5:$F$1004&lt;$F501)*($E$5:$E$1004&lt;&gt;"Arla 32")*$F$5:$F$1004))),""))</f>
        <v/>
      </c>
      <c r="L501" s="16">
        <f>IF($K501="","",$F501-$K501)</f>
        <v/>
      </c>
      <c r="M501" s="17">
        <f>IF(OR($L501="",$G501="",$I501="Não"),"",IF($G501=0,"",$L501/$G501))</f>
        <v/>
      </c>
      <c r="N501" s="18">
        <f>IF(OR($L501="",$H501=""),"",IF($L501&lt;=0,"",$H501/$L501))</f>
        <v/>
      </c>
      <c r="O501" s="15">
        <f>IF($L501="","",IF($L501&gt;Listas!$H$3,"Km rodado alto: confira o km digitado",IF(AND($M501&lt;&gt;"",Listas!$H$2&lt;&gt;""),IF($M501&lt;Listas!$H$2,"Média abaixo do esperado: confira",""),"")))</f>
        <v/>
      </c>
      <c r="P501" s="15" t="n"/>
    </row>
    <row r="502">
      <c r="A502" s="14" t="n"/>
      <c r="B502" s="15" t="n"/>
      <c r="C502" s="15" t="n"/>
      <c r="D502" s="15" t="n"/>
      <c r="E502" s="15" t="n"/>
      <c r="F502" s="16" t="n"/>
      <c r="G502" s="17" t="n"/>
      <c r="H502" s="18" t="n"/>
      <c r="I502" s="15" t="n"/>
      <c r="J502" s="19">
        <f>IF(OR($G502="",$H502=""),"",IF($G502=0,"",$H502/$G502))</f>
        <v/>
      </c>
      <c r="K502" s="16">
        <f>IF(OR($B502="",$F502="",$E502="Arla 32"),"",IFERROR(1/(1/SUMPRODUCT(MAX(($B$5:$B$1004=$B502)*($F$5:$F$1004&lt;$F502)*($E$5:$E$1004&lt;&gt;"Arla 32")*$F$5:$F$1004))),""))</f>
        <v/>
      </c>
      <c r="L502" s="16">
        <f>IF($K502="","",$F502-$K502)</f>
        <v/>
      </c>
      <c r="M502" s="17">
        <f>IF(OR($L502="",$G502="",$I502="Não"),"",IF($G502=0,"",$L502/$G502))</f>
        <v/>
      </c>
      <c r="N502" s="18">
        <f>IF(OR($L502="",$H502=""),"",IF($L502&lt;=0,"",$H502/$L502))</f>
        <v/>
      </c>
      <c r="O502" s="15">
        <f>IF($L502="","",IF($L502&gt;Listas!$H$3,"Km rodado alto: confira o km digitado",IF(AND($M502&lt;&gt;"",Listas!$H$2&lt;&gt;""),IF($M502&lt;Listas!$H$2,"Média abaixo do esperado: confira",""),"")))</f>
        <v/>
      </c>
      <c r="P502" s="15" t="n"/>
    </row>
    <row r="503">
      <c r="A503" s="14" t="n"/>
      <c r="B503" s="15" t="n"/>
      <c r="C503" s="15" t="n"/>
      <c r="D503" s="15" t="n"/>
      <c r="E503" s="15" t="n"/>
      <c r="F503" s="16" t="n"/>
      <c r="G503" s="17" t="n"/>
      <c r="H503" s="18" t="n"/>
      <c r="I503" s="15" t="n"/>
      <c r="J503" s="19">
        <f>IF(OR($G503="",$H503=""),"",IF($G503=0,"",$H503/$G503))</f>
        <v/>
      </c>
      <c r="K503" s="16">
        <f>IF(OR($B503="",$F503="",$E503="Arla 32"),"",IFERROR(1/(1/SUMPRODUCT(MAX(($B$5:$B$1004=$B503)*($F$5:$F$1004&lt;$F503)*($E$5:$E$1004&lt;&gt;"Arla 32")*$F$5:$F$1004))),""))</f>
        <v/>
      </c>
      <c r="L503" s="16">
        <f>IF($K503="","",$F503-$K503)</f>
        <v/>
      </c>
      <c r="M503" s="17">
        <f>IF(OR($L503="",$G503="",$I503="Não"),"",IF($G503=0,"",$L503/$G503))</f>
        <v/>
      </c>
      <c r="N503" s="18">
        <f>IF(OR($L503="",$H503=""),"",IF($L503&lt;=0,"",$H503/$L503))</f>
        <v/>
      </c>
      <c r="O503" s="15">
        <f>IF($L503="","",IF($L503&gt;Listas!$H$3,"Km rodado alto: confira o km digitado",IF(AND($M503&lt;&gt;"",Listas!$H$2&lt;&gt;""),IF($M503&lt;Listas!$H$2,"Média abaixo do esperado: confira",""),"")))</f>
        <v/>
      </c>
      <c r="P503" s="15" t="n"/>
    </row>
    <row r="504">
      <c r="A504" s="14" t="n"/>
      <c r="B504" s="15" t="n"/>
      <c r="C504" s="15" t="n"/>
      <c r="D504" s="15" t="n"/>
      <c r="E504" s="15" t="n"/>
      <c r="F504" s="16" t="n"/>
      <c r="G504" s="17" t="n"/>
      <c r="H504" s="18" t="n"/>
      <c r="I504" s="15" t="n"/>
      <c r="J504" s="19">
        <f>IF(OR($G504="",$H504=""),"",IF($G504=0,"",$H504/$G504))</f>
        <v/>
      </c>
      <c r="K504" s="16">
        <f>IF(OR($B504="",$F504="",$E504="Arla 32"),"",IFERROR(1/(1/SUMPRODUCT(MAX(($B$5:$B$1004=$B504)*($F$5:$F$1004&lt;$F504)*($E$5:$E$1004&lt;&gt;"Arla 32")*$F$5:$F$1004))),""))</f>
        <v/>
      </c>
      <c r="L504" s="16">
        <f>IF($K504="","",$F504-$K504)</f>
        <v/>
      </c>
      <c r="M504" s="17">
        <f>IF(OR($L504="",$G504="",$I504="Não"),"",IF($G504=0,"",$L504/$G504))</f>
        <v/>
      </c>
      <c r="N504" s="18">
        <f>IF(OR($L504="",$H504=""),"",IF($L504&lt;=0,"",$H504/$L504))</f>
        <v/>
      </c>
      <c r="O504" s="15">
        <f>IF($L504="","",IF($L504&gt;Listas!$H$3,"Km rodado alto: confira o km digitado",IF(AND($M504&lt;&gt;"",Listas!$H$2&lt;&gt;""),IF($M504&lt;Listas!$H$2,"Média abaixo do esperado: confira",""),"")))</f>
        <v/>
      </c>
      <c r="P504" s="15" t="n"/>
    </row>
    <row r="505">
      <c r="A505" s="14" t="n"/>
      <c r="B505" s="15" t="n"/>
      <c r="C505" s="15" t="n"/>
      <c r="D505" s="15" t="n"/>
      <c r="E505" s="15" t="n"/>
      <c r="F505" s="16" t="n"/>
      <c r="G505" s="17" t="n"/>
      <c r="H505" s="18" t="n"/>
      <c r="I505" s="15" t="n"/>
      <c r="J505" s="19">
        <f>IF(OR($G505="",$H505=""),"",IF($G505=0,"",$H505/$G505))</f>
        <v/>
      </c>
      <c r="K505" s="16">
        <f>IF(OR($B505="",$F505="",$E505="Arla 32"),"",IFERROR(1/(1/SUMPRODUCT(MAX(($B$5:$B$1004=$B505)*($F$5:$F$1004&lt;$F505)*($E$5:$E$1004&lt;&gt;"Arla 32")*$F$5:$F$1004))),""))</f>
        <v/>
      </c>
      <c r="L505" s="16">
        <f>IF($K505="","",$F505-$K505)</f>
        <v/>
      </c>
      <c r="M505" s="17">
        <f>IF(OR($L505="",$G505="",$I505="Não"),"",IF($G505=0,"",$L505/$G505))</f>
        <v/>
      </c>
      <c r="N505" s="18">
        <f>IF(OR($L505="",$H505=""),"",IF($L505&lt;=0,"",$H505/$L505))</f>
        <v/>
      </c>
      <c r="O505" s="15">
        <f>IF($L505="","",IF($L505&gt;Listas!$H$3,"Km rodado alto: confira o km digitado",IF(AND($M505&lt;&gt;"",Listas!$H$2&lt;&gt;""),IF($M505&lt;Listas!$H$2,"Média abaixo do esperado: confira",""),"")))</f>
        <v/>
      </c>
      <c r="P505" s="15" t="n"/>
    </row>
    <row r="506">
      <c r="A506" s="14" t="n"/>
      <c r="B506" s="15" t="n"/>
      <c r="C506" s="15" t="n"/>
      <c r="D506" s="15" t="n"/>
      <c r="E506" s="15" t="n"/>
      <c r="F506" s="16" t="n"/>
      <c r="G506" s="17" t="n"/>
      <c r="H506" s="18" t="n"/>
      <c r="I506" s="15" t="n"/>
      <c r="J506" s="19">
        <f>IF(OR($G506="",$H506=""),"",IF($G506=0,"",$H506/$G506))</f>
        <v/>
      </c>
      <c r="K506" s="16">
        <f>IF(OR($B506="",$F506="",$E506="Arla 32"),"",IFERROR(1/(1/SUMPRODUCT(MAX(($B$5:$B$1004=$B506)*($F$5:$F$1004&lt;$F506)*($E$5:$E$1004&lt;&gt;"Arla 32")*$F$5:$F$1004))),""))</f>
        <v/>
      </c>
      <c r="L506" s="16">
        <f>IF($K506="","",$F506-$K506)</f>
        <v/>
      </c>
      <c r="M506" s="17">
        <f>IF(OR($L506="",$G506="",$I506="Não"),"",IF($G506=0,"",$L506/$G506))</f>
        <v/>
      </c>
      <c r="N506" s="18">
        <f>IF(OR($L506="",$H506=""),"",IF($L506&lt;=0,"",$H506/$L506))</f>
        <v/>
      </c>
      <c r="O506" s="15">
        <f>IF($L506="","",IF($L506&gt;Listas!$H$3,"Km rodado alto: confira o km digitado",IF(AND($M506&lt;&gt;"",Listas!$H$2&lt;&gt;""),IF($M506&lt;Listas!$H$2,"Média abaixo do esperado: confira",""),"")))</f>
        <v/>
      </c>
      <c r="P506" s="15" t="n"/>
    </row>
    <row r="507">
      <c r="A507" s="14" t="n"/>
      <c r="B507" s="15" t="n"/>
      <c r="C507" s="15" t="n"/>
      <c r="D507" s="15" t="n"/>
      <c r="E507" s="15" t="n"/>
      <c r="F507" s="16" t="n"/>
      <c r="G507" s="17" t="n"/>
      <c r="H507" s="18" t="n"/>
      <c r="I507" s="15" t="n"/>
      <c r="J507" s="19">
        <f>IF(OR($G507="",$H507=""),"",IF($G507=0,"",$H507/$G507))</f>
        <v/>
      </c>
      <c r="K507" s="16">
        <f>IF(OR($B507="",$F507="",$E507="Arla 32"),"",IFERROR(1/(1/SUMPRODUCT(MAX(($B$5:$B$1004=$B507)*($F$5:$F$1004&lt;$F507)*($E$5:$E$1004&lt;&gt;"Arla 32")*$F$5:$F$1004))),""))</f>
        <v/>
      </c>
      <c r="L507" s="16">
        <f>IF($K507="","",$F507-$K507)</f>
        <v/>
      </c>
      <c r="M507" s="17">
        <f>IF(OR($L507="",$G507="",$I507="Não"),"",IF($G507=0,"",$L507/$G507))</f>
        <v/>
      </c>
      <c r="N507" s="18">
        <f>IF(OR($L507="",$H507=""),"",IF($L507&lt;=0,"",$H507/$L507))</f>
        <v/>
      </c>
      <c r="O507" s="15">
        <f>IF($L507="","",IF($L507&gt;Listas!$H$3,"Km rodado alto: confira o km digitado",IF(AND($M507&lt;&gt;"",Listas!$H$2&lt;&gt;""),IF($M507&lt;Listas!$H$2,"Média abaixo do esperado: confira",""),"")))</f>
        <v/>
      </c>
      <c r="P507" s="15" t="n"/>
    </row>
    <row r="508">
      <c r="A508" s="14" t="n"/>
      <c r="B508" s="15" t="n"/>
      <c r="C508" s="15" t="n"/>
      <c r="D508" s="15" t="n"/>
      <c r="E508" s="15" t="n"/>
      <c r="F508" s="16" t="n"/>
      <c r="G508" s="17" t="n"/>
      <c r="H508" s="18" t="n"/>
      <c r="I508" s="15" t="n"/>
      <c r="J508" s="19">
        <f>IF(OR($G508="",$H508=""),"",IF($G508=0,"",$H508/$G508))</f>
        <v/>
      </c>
      <c r="K508" s="16">
        <f>IF(OR($B508="",$F508="",$E508="Arla 32"),"",IFERROR(1/(1/SUMPRODUCT(MAX(($B$5:$B$1004=$B508)*($F$5:$F$1004&lt;$F508)*($E$5:$E$1004&lt;&gt;"Arla 32")*$F$5:$F$1004))),""))</f>
        <v/>
      </c>
      <c r="L508" s="16">
        <f>IF($K508="","",$F508-$K508)</f>
        <v/>
      </c>
      <c r="M508" s="17">
        <f>IF(OR($L508="",$G508="",$I508="Não"),"",IF($G508=0,"",$L508/$G508))</f>
        <v/>
      </c>
      <c r="N508" s="18">
        <f>IF(OR($L508="",$H508=""),"",IF($L508&lt;=0,"",$H508/$L508))</f>
        <v/>
      </c>
      <c r="O508" s="15">
        <f>IF($L508="","",IF($L508&gt;Listas!$H$3,"Km rodado alto: confira o km digitado",IF(AND($M508&lt;&gt;"",Listas!$H$2&lt;&gt;""),IF($M508&lt;Listas!$H$2,"Média abaixo do esperado: confira",""),"")))</f>
        <v/>
      </c>
      <c r="P508" s="15" t="n"/>
    </row>
    <row r="509">
      <c r="A509" s="14" t="n"/>
      <c r="B509" s="15" t="n"/>
      <c r="C509" s="15" t="n"/>
      <c r="D509" s="15" t="n"/>
      <c r="E509" s="15" t="n"/>
      <c r="F509" s="16" t="n"/>
      <c r="G509" s="17" t="n"/>
      <c r="H509" s="18" t="n"/>
      <c r="I509" s="15" t="n"/>
      <c r="J509" s="19">
        <f>IF(OR($G509="",$H509=""),"",IF($G509=0,"",$H509/$G509))</f>
        <v/>
      </c>
      <c r="K509" s="16">
        <f>IF(OR($B509="",$F509="",$E509="Arla 32"),"",IFERROR(1/(1/SUMPRODUCT(MAX(($B$5:$B$1004=$B509)*($F$5:$F$1004&lt;$F509)*($E$5:$E$1004&lt;&gt;"Arla 32")*$F$5:$F$1004))),""))</f>
        <v/>
      </c>
      <c r="L509" s="16">
        <f>IF($K509="","",$F509-$K509)</f>
        <v/>
      </c>
      <c r="M509" s="17">
        <f>IF(OR($L509="",$G509="",$I509="Não"),"",IF($G509=0,"",$L509/$G509))</f>
        <v/>
      </c>
      <c r="N509" s="18">
        <f>IF(OR($L509="",$H509=""),"",IF($L509&lt;=0,"",$H509/$L509))</f>
        <v/>
      </c>
      <c r="O509" s="15">
        <f>IF($L509="","",IF($L509&gt;Listas!$H$3,"Km rodado alto: confira o km digitado",IF(AND($M509&lt;&gt;"",Listas!$H$2&lt;&gt;""),IF($M509&lt;Listas!$H$2,"Média abaixo do esperado: confira",""),"")))</f>
        <v/>
      </c>
      <c r="P509" s="15" t="n"/>
    </row>
    <row r="510">
      <c r="A510" s="14" t="n"/>
      <c r="B510" s="15" t="n"/>
      <c r="C510" s="15" t="n"/>
      <c r="D510" s="15" t="n"/>
      <c r="E510" s="15" t="n"/>
      <c r="F510" s="16" t="n"/>
      <c r="G510" s="17" t="n"/>
      <c r="H510" s="18" t="n"/>
      <c r="I510" s="15" t="n"/>
      <c r="J510" s="19">
        <f>IF(OR($G510="",$H510=""),"",IF($G510=0,"",$H510/$G510))</f>
        <v/>
      </c>
      <c r="K510" s="16">
        <f>IF(OR($B510="",$F510="",$E510="Arla 32"),"",IFERROR(1/(1/SUMPRODUCT(MAX(($B$5:$B$1004=$B510)*($F$5:$F$1004&lt;$F510)*($E$5:$E$1004&lt;&gt;"Arla 32")*$F$5:$F$1004))),""))</f>
        <v/>
      </c>
      <c r="L510" s="16">
        <f>IF($K510="","",$F510-$K510)</f>
        <v/>
      </c>
      <c r="M510" s="17">
        <f>IF(OR($L510="",$G510="",$I510="Não"),"",IF($G510=0,"",$L510/$G510))</f>
        <v/>
      </c>
      <c r="N510" s="18">
        <f>IF(OR($L510="",$H510=""),"",IF($L510&lt;=0,"",$H510/$L510))</f>
        <v/>
      </c>
      <c r="O510" s="15">
        <f>IF($L510="","",IF($L510&gt;Listas!$H$3,"Km rodado alto: confira o km digitado",IF(AND($M510&lt;&gt;"",Listas!$H$2&lt;&gt;""),IF($M510&lt;Listas!$H$2,"Média abaixo do esperado: confira",""),"")))</f>
        <v/>
      </c>
      <c r="P510" s="15" t="n"/>
    </row>
    <row r="511">
      <c r="A511" s="14" t="n"/>
      <c r="B511" s="15" t="n"/>
      <c r="C511" s="15" t="n"/>
      <c r="D511" s="15" t="n"/>
      <c r="E511" s="15" t="n"/>
      <c r="F511" s="16" t="n"/>
      <c r="G511" s="17" t="n"/>
      <c r="H511" s="18" t="n"/>
      <c r="I511" s="15" t="n"/>
      <c r="J511" s="19">
        <f>IF(OR($G511="",$H511=""),"",IF($G511=0,"",$H511/$G511))</f>
        <v/>
      </c>
      <c r="K511" s="16">
        <f>IF(OR($B511="",$F511="",$E511="Arla 32"),"",IFERROR(1/(1/SUMPRODUCT(MAX(($B$5:$B$1004=$B511)*($F$5:$F$1004&lt;$F511)*($E$5:$E$1004&lt;&gt;"Arla 32")*$F$5:$F$1004))),""))</f>
        <v/>
      </c>
      <c r="L511" s="16">
        <f>IF($K511="","",$F511-$K511)</f>
        <v/>
      </c>
      <c r="M511" s="17">
        <f>IF(OR($L511="",$G511="",$I511="Não"),"",IF($G511=0,"",$L511/$G511))</f>
        <v/>
      </c>
      <c r="N511" s="18">
        <f>IF(OR($L511="",$H511=""),"",IF($L511&lt;=0,"",$H511/$L511))</f>
        <v/>
      </c>
      <c r="O511" s="15">
        <f>IF($L511="","",IF($L511&gt;Listas!$H$3,"Km rodado alto: confira o km digitado",IF(AND($M511&lt;&gt;"",Listas!$H$2&lt;&gt;""),IF($M511&lt;Listas!$H$2,"Média abaixo do esperado: confira",""),"")))</f>
        <v/>
      </c>
      <c r="P511" s="15" t="n"/>
    </row>
    <row r="512">
      <c r="A512" s="14" t="n"/>
      <c r="B512" s="15" t="n"/>
      <c r="C512" s="15" t="n"/>
      <c r="D512" s="15" t="n"/>
      <c r="E512" s="15" t="n"/>
      <c r="F512" s="16" t="n"/>
      <c r="G512" s="17" t="n"/>
      <c r="H512" s="18" t="n"/>
      <c r="I512" s="15" t="n"/>
      <c r="J512" s="19">
        <f>IF(OR($G512="",$H512=""),"",IF($G512=0,"",$H512/$G512))</f>
        <v/>
      </c>
      <c r="K512" s="16">
        <f>IF(OR($B512="",$F512="",$E512="Arla 32"),"",IFERROR(1/(1/SUMPRODUCT(MAX(($B$5:$B$1004=$B512)*($F$5:$F$1004&lt;$F512)*($E$5:$E$1004&lt;&gt;"Arla 32")*$F$5:$F$1004))),""))</f>
        <v/>
      </c>
      <c r="L512" s="16">
        <f>IF($K512="","",$F512-$K512)</f>
        <v/>
      </c>
      <c r="M512" s="17">
        <f>IF(OR($L512="",$G512="",$I512="Não"),"",IF($G512=0,"",$L512/$G512))</f>
        <v/>
      </c>
      <c r="N512" s="18">
        <f>IF(OR($L512="",$H512=""),"",IF($L512&lt;=0,"",$H512/$L512))</f>
        <v/>
      </c>
      <c r="O512" s="15">
        <f>IF($L512="","",IF($L512&gt;Listas!$H$3,"Km rodado alto: confira o km digitado",IF(AND($M512&lt;&gt;"",Listas!$H$2&lt;&gt;""),IF($M512&lt;Listas!$H$2,"Média abaixo do esperado: confira",""),"")))</f>
        <v/>
      </c>
      <c r="P512" s="15" t="n"/>
    </row>
    <row r="513">
      <c r="A513" s="14" t="n"/>
      <c r="B513" s="15" t="n"/>
      <c r="C513" s="15" t="n"/>
      <c r="D513" s="15" t="n"/>
      <c r="E513" s="15" t="n"/>
      <c r="F513" s="16" t="n"/>
      <c r="G513" s="17" t="n"/>
      <c r="H513" s="18" t="n"/>
      <c r="I513" s="15" t="n"/>
      <c r="J513" s="19">
        <f>IF(OR($G513="",$H513=""),"",IF($G513=0,"",$H513/$G513))</f>
        <v/>
      </c>
      <c r="K513" s="16">
        <f>IF(OR($B513="",$F513="",$E513="Arla 32"),"",IFERROR(1/(1/SUMPRODUCT(MAX(($B$5:$B$1004=$B513)*($F$5:$F$1004&lt;$F513)*($E$5:$E$1004&lt;&gt;"Arla 32")*$F$5:$F$1004))),""))</f>
        <v/>
      </c>
      <c r="L513" s="16">
        <f>IF($K513="","",$F513-$K513)</f>
        <v/>
      </c>
      <c r="M513" s="17">
        <f>IF(OR($L513="",$G513="",$I513="Não"),"",IF($G513=0,"",$L513/$G513))</f>
        <v/>
      </c>
      <c r="N513" s="18">
        <f>IF(OR($L513="",$H513=""),"",IF($L513&lt;=0,"",$H513/$L513))</f>
        <v/>
      </c>
      <c r="O513" s="15">
        <f>IF($L513="","",IF($L513&gt;Listas!$H$3,"Km rodado alto: confira o km digitado",IF(AND($M513&lt;&gt;"",Listas!$H$2&lt;&gt;""),IF($M513&lt;Listas!$H$2,"Média abaixo do esperado: confira",""),"")))</f>
        <v/>
      </c>
      <c r="P513" s="15" t="n"/>
    </row>
    <row r="514">
      <c r="A514" s="14" t="n"/>
      <c r="B514" s="15" t="n"/>
      <c r="C514" s="15" t="n"/>
      <c r="D514" s="15" t="n"/>
      <c r="E514" s="15" t="n"/>
      <c r="F514" s="16" t="n"/>
      <c r="G514" s="17" t="n"/>
      <c r="H514" s="18" t="n"/>
      <c r="I514" s="15" t="n"/>
      <c r="J514" s="19">
        <f>IF(OR($G514="",$H514=""),"",IF($G514=0,"",$H514/$G514))</f>
        <v/>
      </c>
      <c r="K514" s="16">
        <f>IF(OR($B514="",$F514="",$E514="Arla 32"),"",IFERROR(1/(1/SUMPRODUCT(MAX(($B$5:$B$1004=$B514)*($F$5:$F$1004&lt;$F514)*($E$5:$E$1004&lt;&gt;"Arla 32")*$F$5:$F$1004))),""))</f>
        <v/>
      </c>
      <c r="L514" s="16">
        <f>IF($K514="","",$F514-$K514)</f>
        <v/>
      </c>
      <c r="M514" s="17">
        <f>IF(OR($L514="",$G514="",$I514="Não"),"",IF($G514=0,"",$L514/$G514))</f>
        <v/>
      </c>
      <c r="N514" s="18">
        <f>IF(OR($L514="",$H514=""),"",IF($L514&lt;=0,"",$H514/$L514))</f>
        <v/>
      </c>
      <c r="O514" s="15">
        <f>IF($L514="","",IF($L514&gt;Listas!$H$3,"Km rodado alto: confira o km digitado",IF(AND($M514&lt;&gt;"",Listas!$H$2&lt;&gt;""),IF($M514&lt;Listas!$H$2,"Média abaixo do esperado: confira",""),"")))</f>
        <v/>
      </c>
      <c r="P514" s="15" t="n"/>
    </row>
    <row r="515">
      <c r="A515" s="14" t="n"/>
      <c r="B515" s="15" t="n"/>
      <c r="C515" s="15" t="n"/>
      <c r="D515" s="15" t="n"/>
      <c r="E515" s="15" t="n"/>
      <c r="F515" s="16" t="n"/>
      <c r="G515" s="17" t="n"/>
      <c r="H515" s="18" t="n"/>
      <c r="I515" s="15" t="n"/>
      <c r="J515" s="19">
        <f>IF(OR($G515="",$H515=""),"",IF($G515=0,"",$H515/$G515))</f>
        <v/>
      </c>
      <c r="K515" s="16">
        <f>IF(OR($B515="",$F515="",$E515="Arla 32"),"",IFERROR(1/(1/SUMPRODUCT(MAX(($B$5:$B$1004=$B515)*($F$5:$F$1004&lt;$F515)*($E$5:$E$1004&lt;&gt;"Arla 32")*$F$5:$F$1004))),""))</f>
        <v/>
      </c>
      <c r="L515" s="16">
        <f>IF($K515="","",$F515-$K515)</f>
        <v/>
      </c>
      <c r="M515" s="17">
        <f>IF(OR($L515="",$G515="",$I515="Não"),"",IF($G515=0,"",$L515/$G515))</f>
        <v/>
      </c>
      <c r="N515" s="18">
        <f>IF(OR($L515="",$H515=""),"",IF($L515&lt;=0,"",$H515/$L515))</f>
        <v/>
      </c>
      <c r="O515" s="15">
        <f>IF($L515="","",IF($L515&gt;Listas!$H$3,"Km rodado alto: confira o km digitado",IF(AND($M515&lt;&gt;"",Listas!$H$2&lt;&gt;""),IF($M515&lt;Listas!$H$2,"Média abaixo do esperado: confira",""),"")))</f>
        <v/>
      </c>
      <c r="P515" s="15" t="n"/>
    </row>
    <row r="516">
      <c r="A516" s="14" t="n"/>
      <c r="B516" s="15" t="n"/>
      <c r="C516" s="15" t="n"/>
      <c r="D516" s="15" t="n"/>
      <c r="E516" s="15" t="n"/>
      <c r="F516" s="16" t="n"/>
      <c r="G516" s="17" t="n"/>
      <c r="H516" s="18" t="n"/>
      <c r="I516" s="15" t="n"/>
      <c r="J516" s="19">
        <f>IF(OR($G516="",$H516=""),"",IF($G516=0,"",$H516/$G516))</f>
        <v/>
      </c>
      <c r="K516" s="16">
        <f>IF(OR($B516="",$F516="",$E516="Arla 32"),"",IFERROR(1/(1/SUMPRODUCT(MAX(($B$5:$B$1004=$B516)*($F$5:$F$1004&lt;$F516)*($E$5:$E$1004&lt;&gt;"Arla 32")*$F$5:$F$1004))),""))</f>
        <v/>
      </c>
      <c r="L516" s="16">
        <f>IF($K516="","",$F516-$K516)</f>
        <v/>
      </c>
      <c r="M516" s="17">
        <f>IF(OR($L516="",$G516="",$I516="Não"),"",IF($G516=0,"",$L516/$G516))</f>
        <v/>
      </c>
      <c r="N516" s="18">
        <f>IF(OR($L516="",$H516=""),"",IF($L516&lt;=0,"",$H516/$L516))</f>
        <v/>
      </c>
      <c r="O516" s="15">
        <f>IF($L516="","",IF($L516&gt;Listas!$H$3,"Km rodado alto: confira o km digitado",IF(AND($M516&lt;&gt;"",Listas!$H$2&lt;&gt;""),IF($M516&lt;Listas!$H$2,"Média abaixo do esperado: confira",""),"")))</f>
        <v/>
      </c>
      <c r="P516" s="15" t="n"/>
    </row>
    <row r="517">
      <c r="A517" s="14" t="n"/>
      <c r="B517" s="15" t="n"/>
      <c r="C517" s="15" t="n"/>
      <c r="D517" s="15" t="n"/>
      <c r="E517" s="15" t="n"/>
      <c r="F517" s="16" t="n"/>
      <c r="G517" s="17" t="n"/>
      <c r="H517" s="18" t="n"/>
      <c r="I517" s="15" t="n"/>
      <c r="J517" s="19">
        <f>IF(OR($G517="",$H517=""),"",IF($G517=0,"",$H517/$G517))</f>
        <v/>
      </c>
      <c r="K517" s="16">
        <f>IF(OR($B517="",$F517="",$E517="Arla 32"),"",IFERROR(1/(1/SUMPRODUCT(MAX(($B$5:$B$1004=$B517)*($F$5:$F$1004&lt;$F517)*($E$5:$E$1004&lt;&gt;"Arla 32")*$F$5:$F$1004))),""))</f>
        <v/>
      </c>
      <c r="L517" s="16">
        <f>IF($K517="","",$F517-$K517)</f>
        <v/>
      </c>
      <c r="M517" s="17">
        <f>IF(OR($L517="",$G517="",$I517="Não"),"",IF($G517=0,"",$L517/$G517))</f>
        <v/>
      </c>
      <c r="N517" s="18">
        <f>IF(OR($L517="",$H517=""),"",IF($L517&lt;=0,"",$H517/$L517))</f>
        <v/>
      </c>
      <c r="O517" s="15">
        <f>IF($L517="","",IF($L517&gt;Listas!$H$3,"Km rodado alto: confira o km digitado",IF(AND($M517&lt;&gt;"",Listas!$H$2&lt;&gt;""),IF($M517&lt;Listas!$H$2,"Média abaixo do esperado: confira",""),"")))</f>
        <v/>
      </c>
      <c r="P517" s="15" t="n"/>
    </row>
    <row r="518">
      <c r="A518" s="14" t="n"/>
      <c r="B518" s="15" t="n"/>
      <c r="C518" s="15" t="n"/>
      <c r="D518" s="15" t="n"/>
      <c r="E518" s="15" t="n"/>
      <c r="F518" s="16" t="n"/>
      <c r="G518" s="17" t="n"/>
      <c r="H518" s="18" t="n"/>
      <c r="I518" s="15" t="n"/>
      <c r="J518" s="19">
        <f>IF(OR($G518="",$H518=""),"",IF($G518=0,"",$H518/$G518))</f>
        <v/>
      </c>
      <c r="K518" s="16">
        <f>IF(OR($B518="",$F518="",$E518="Arla 32"),"",IFERROR(1/(1/SUMPRODUCT(MAX(($B$5:$B$1004=$B518)*($F$5:$F$1004&lt;$F518)*($E$5:$E$1004&lt;&gt;"Arla 32")*$F$5:$F$1004))),""))</f>
        <v/>
      </c>
      <c r="L518" s="16">
        <f>IF($K518="","",$F518-$K518)</f>
        <v/>
      </c>
      <c r="M518" s="17">
        <f>IF(OR($L518="",$G518="",$I518="Não"),"",IF($G518=0,"",$L518/$G518))</f>
        <v/>
      </c>
      <c r="N518" s="18">
        <f>IF(OR($L518="",$H518=""),"",IF($L518&lt;=0,"",$H518/$L518))</f>
        <v/>
      </c>
      <c r="O518" s="15">
        <f>IF($L518="","",IF($L518&gt;Listas!$H$3,"Km rodado alto: confira o km digitado",IF(AND($M518&lt;&gt;"",Listas!$H$2&lt;&gt;""),IF($M518&lt;Listas!$H$2,"Média abaixo do esperado: confira",""),"")))</f>
        <v/>
      </c>
      <c r="P518" s="15" t="n"/>
    </row>
    <row r="519">
      <c r="A519" s="14" t="n"/>
      <c r="B519" s="15" t="n"/>
      <c r="C519" s="15" t="n"/>
      <c r="D519" s="15" t="n"/>
      <c r="E519" s="15" t="n"/>
      <c r="F519" s="16" t="n"/>
      <c r="G519" s="17" t="n"/>
      <c r="H519" s="18" t="n"/>
      <c r="I519" s="15" t="n"/>
      <c r="J519" s="19">
        <f>IF(OR($G519="",$H519=""),"",IF($G519=0,"",$H519/$G519))</f>
        <v/>
      </c>
      <c r="K519" s="16">
        <f>IF(OR($B519="",$F519="",$E519="Arla 32"),"",IFERROR(1/(1/SUMPRODUCT(MAX(($B$5:$B$1004=$B519)*($F$5:$F$1004&lt;$F519)*($E$5:$E$1004&lt;&gt;"Arla 32")*$F$5:$F$1004))),""))</f>
        <v/>
      </c>
      <c r="L519" s="16">
        <f>IF($K519="","",$F519-$K519)</f>
        <v/>
      </c>
      <c r="M519" s="17">
        <f>IF(OR($L519="",$G519="",$I519="Não"),"",IF($G519=0,"",$L519/$G519))</f>
        <v/>
      </c>
      <c r="N519" s="18">
        <f>IF(OR($L519="",$H519=""),"",IF($L519&lt;=0,"",$H519/$L519))</f>
        <v/>
      </c>
      <c r="O519" s="15">
        <f>IF($L519="","",IF($L519&gt;Listas!$H$3,"Km rodado alto: confira o km digitado",IF(AND($M519&lt;&gt;"",Listas!$H$2&lt;&gt;""),IF($M519&lt;Listas!$H$2,"Média abaixo do esperado: confira",""),"")))</f>
        <v/>
      </c>
      <c r="P519" s="15" t="n"/>
    </row>
    <row r="520">
      <c r="A520" s="14" t="n"/>
      <c r="B520" s="15" t="n"/>
      <c r="C520" s="15" t="n"/>
      <c r="D520" s="15" t="n"/>
      <c r="E520" s="15" t="n"/>
      <c r="F520" s="16" t="n"/>
      <c r="G520" s="17" t="n"/>
      <c r="H520" s="18" t="n"/>
      <c r="I520" s="15" t="n"/>
      <c r="J520" s="19">
        <f>IF(OR($G520="",$H520=""),"",IF($G520=0,"",$H520/$G520))</f>
        <v/>
      </c>
      <c r="K520" s="16">
        <f>IF(OR($B520="",$F520="",$E520="Arla 32"),"",IFERROR(1/(1/SUMPRODUCT(MAX(($B$5:$B$1004=$B520)*($F$5:$F$1004&lt;$F520)*($E$5:$E$1004&lt;&gt;"Arla 32")*$F$5:$F$1004))),""))</f>
        <v/>
      </c>
      <c r="L520" s="16">
        <f>IF($K520="","",$F520-$K520)</f>
        <v/>
      </c>
      <c r="M520" s="17">
        <f>IF(OR($L520="",$G520="",$I520="Não"),"",IF($G520=0,"",$L520/$G520))</f>
        <v/>
      </c>
      <c r="N520" s="18">
        <f>IF(OR($L520="",$H520=""),"",IF($L520&lt;=0,"",$H520/$L520))</f>
        <v/>
      </c>
      <c r="O520" s="15">
        <f>IF($L520="","",IF($L520&gt;Listas!$H$3,"Km rodado alto: confira o km digitado",IF(AND($M520&lt;&gt;"",Listas!$H$2&lt;&gt;""),IF($M520&lt;Listas!$H$2,"Média abaixo do esperado: confira",""),"")))</f>
        <v/>
      </c>
      <c r="P520" s="15" t="n"/>
    </row>
    <row r="521">
      <c r="A521" s="14" t="n"/>
      <c r="B521" s="15" t="n"/>
      <c r="C521" s="15" t="n"/>
      <c r="D521" s="15" t="n"/>
      <c r="E521" s="15" t="n"/>
      <c r="F521" s="16" t="n"/>
      <c r="G521" s="17" t="n"/>
      <c r="H521" s="18" t="n"/>
      <c r="I521" s="15" t="n"/>
      <c r="J521" s="19">
        <f>IF(OR($G521="",$H521=""),"",IF($G521=0,"",$H521/$G521))</f>
        <v/>
      </c>
      <c r="K521" s="16">
        <f>IF(OR($B521="",$F521="",$E521="Arla 32"),"",IFERROR(1/(1/SUMPRODUCT(MAX(($B$5:$B$1004=$B521)*($F$5:$F$1004&lt;$F521)*($E$5:$E$1004&lt;&gt;"Arla 32")*$F$5:$F$1004))),""))</f>
        <v/>
      </c>
      <c r="L521" s="16">
        <f>IF($K521="","",$F521-$K521)</f>
        <v/>
      </c>
      <c r="M521" s="17">
        <f>IF(OR($L521="",$G521="",$I521="Não"),"",IF($G521=0,"",$L521/$G521))</f>
        <v/>
      </c>
      <c r="N521" s="18">
        <f>IF(OR($L521="",$H521=""),"",IF($L521&lt;=0,"",$H521/$L521))</f>
        <v/>
      </c>
      <c r="O521" s="15">
        <f>IF($L521="","",IF($L521&gt;Listas!$H$3,"Km rodado alto: confira o km digitado",IF(AND($M521&lt;&gt;"",Listas!$H$2&lt;&gt;""),IF($M521&lt;Listas!$H$2,"Média abaixo do esperado: confira",""),"")))</f>
        <v/>
      </c>
      <c r="P521" s="15" t="n"/>
    </row>
    <row r="522">
      <c r="A522" s="14" t="n"/>
      <c r="B522" s="15" t="n"/>
      <c r="C522" s="15" t="n"/>
      <c r="D522" s="15" t="n"/>
      <c r="E522" s="15" t="n"/>
      <c r="F522" s="16" t="n"/>
      <c r="G522" s="17" t="n"/>
      <c r="H522" s="18" t="n"/>
      <c r="I522" s="15" t="n"/>
      <c r="J522" s="19">
        <f>IF(OR($G522="",$H522=""),"",IF($G522=0,"",$H522/$G522))</f>
        <v/>
      </c>
      <c r="K522" s="16">
        <f>IF(OR($B522="",$F522="",$E522="Arla 32"),"",IFERROR(1/(1/SUMPRODUCT(MAX(($B$5:$B$1004=$B522)*($F$5:$F$1004&lt;$F522)*($E$5:$E$1004&lt;&gt;"Arla 32")*$F$5:$F$1004))),""))</f>
        <v/>
      </c>
      <c r="L522" s="16">
        <f>IF($K522="","",$F522-$K522)</f>
        <v/>
      </c>
      <c r="M522" s="17">
        <f>IF(OR($L522="",$G522="",$I522="Não"),"",IF($G522=0,"",$L522/$G522))</f>
        <v/>
      </c>
      <c r="N522" s="18">
        <f>IF(OR($L522="",$H522=""),"",IF($L522&lt;=0,"",$H522/$L522))</f>
        <v/>
      </c>
      <c r="O522" s="15">
        <f>IF($L522="","",IF($L522&gt;Listas!$H$3,"Km rodado alto: confira o km digitado",IF(AND($M522&lt;&gt;"",Listas!$H$2&lt;&gt;""),IF($M522&lt;Listas!$H$2,"Média abaixo do esperado: confira",""),"")))</f>
        <v/>
      </c>
      <c r="P522" s="15" t="n"/>
    </row>
    <row r="523">
      <c r="A523" s="14" t="n"/>
      <c r="B523" s="15" t="n"/>
      <c r="C523" s="15" t="n"/>
      <c r="D523" s="15" t="n"/>
      <c r="E523" s="15" t="n"/>
      <c r="F523" s="16" t="n"/>
      <c r="G523" s="17" t="n"/>
      <c r="H523" s="18" t="n"/>
      <c r="I523" s="15" t="n"/>
      <c r="J523" s="19">
        <f>IF(OR($G523="",$H523=""),"",IF($G523=0,"",$H523/$G523))</f>
        <v/>
      </c>
      <c r="K523" s="16">
        <f>IF(OR($B523="",$F523="",$E523="Arla 32"),"",IFERROR(1/(1/SUMPRODUCT(MAX(($B$5:$B$1004=$B523)*($F$5:$F$1004&lt;$F523)*($E$5:$E$1004&lt;&gt;"Arla 32")*$F$5:$F$1004))),""))</f>
        <v/>
      </c>
      <c r="L523" s="16">
        <f>IF($K523="","",$F523-$K523)</f>
        <v/>
      </c>
      <c r="M523" s="17">
        <f>IF(OR($L523="",$G523="",$I523="Não"),"",IF($G523=0,"",$L523/$G523))</f>
        <v/>
      </c>
      <c r="N523" s="18">
        <f>IF(OR($L523="",$H523=""),"",IF($L523&lt;=0,"",$H523/$L523))</f>
        <v/>
      </c>
      <c r="O523" s="15">
        <f>IF($L523="","",IF($L523&gt;Listas!$H$3,"Km rodado alto: confira o km digitado",IF(AND($M523&lt;&gt;"",Listas!$H$2&lt;&gt;""),IF($M523&lt;Listas!$H$2,"Média abaixo do esperado: confira",""),"")))</f>
        <v/>
      </c>
      <c r="P523" s="15" t="n"/>
    </row>
    <row r="524">
      <c r="A524" s="14" t="n"/>
      <c r="B524" s="15" t="n"/>
      <c r="C524" s="15" t="n"/>
      <c r="D524" s="15" t="n"/>
      <c r="E524" s="15" t="n"/>
      <c r="F524" s="16" t="n"/>
      <c r="G524" s="17" t="n"/>
      <c r="H524" s="18" t="n"/>
      <c r="I524" s="15" t="n"/>
      <c r="J524" s="19">
        <f>IF(OR($G524="",$H524=""),"",IF($G524=0,"",$H524/$G524))</f>
        <v/>
      </c>
      <c r="K524" s="16">
        <f>IF(OR($B524="",$F524="",$E524="Arla 32"),"",IFERROR(1/(1/SUMPRODUCT(MAX(($B$5:$B$1004=$B524)*($F$5:$F$1004&lt;$F524)*($E$5:$E$1004&lt;&gt;"Arla 32")*$F$5:$F$1004))),""))</f>
        <v/>
      </c>
      <c r="L524" s="16">
        <f>IF($K524="","",$F524-$K524)</f>
        <v/>
      </c>
      <c r="M524" s="17">
        <f>IF(OR($L524="",$G524="",$I524="Não"),"",IF($G524=0,"",$L524/$G524))</f>
        <v/>
      </c>
      <c r="N524" s="18">
        <f>IF(OR($L524="",$H524=""),"",IF($L524&lt;=0,"",$H524/$L524))</f>
        <v/>
      </c>
      <c r="O524" s="15">
        <f>IF($L524="","",IF($L524&gt;Listas!$H$3,"Km rodado alto: confira o km digitado",IF(AND($M524&lt;&gt;"",Listas!$H$2&lt;&gt;""),IF($M524&lt;Listas!$H$2,"Média abaixo do esperado: confira",""),"")))</f>
        <v/>
      </c>
      <c r="P524" s="15" t="n"/>
    </row>
    <row r="525">
      <c r="A525" s="14" t="n"/>
      <c r="B525" s="15" t="n"/>
      <c r="C525" s="15" t="n"/>
      <c r="D525" s="15" t="n"/>
      <c r="E525" s="15" t="n"/>
      <c r="F525" s="16" t="n"/>
      <c r="G525" s="17" t="n"/>
      <c r="H525" s="18" t="n"/>
      <c r="I525" s="15" t="n"/>
      <c r="J525" s="19">
        <f>IF(OR($G525="",$H525=""),"",IF($G525=0,"",$H525/$G525))</f>
        <v/>
      </c>
      <c r="K525" s="16">
        <f>IF(OR($B525="",$F525="",$E525="Arla 32"),"",IFERROR(1/(1/SUMPRODUCT(MAX(($B$5:$B$1004=$B525)*($F$5:$F$1004&lt;$F525)*($E$5:$E$1004&lt;&gt;"Arla 32")*$F$5:$F$1004))),""))</f>
        <v/>
      </c>
      <c r="L525" s="16">
        <f>IF($K525="","",$F525-$K525)</f>
        <v/>
      </c>
      <c r="M525" s="17">
        <f>IF(OR($L525="",$G525="",$I525="Não"),"",IF($G525=0,"",$L525/$G525))</f>
        <v/>
      </c>
      <c r="N525" s="18">
        <f>IF(OR($L525="",$H525=""),"",IF($L525&lt;=0,"",$H525/$L525))</f>
        <v/>
      </c>
      <c r="O525" s="15">
        <f>IF($L525="","",IF($L525&gt;Listas!$H$3,"Km rodado alto: confira o km digitado",IF(AND($M525&lt;&gt;"",Listas!$H$2&lt;&gt;""),IF($M525&lt;Listas!$H$2,"Média abaixo do esperado: confira",""),"")))</f>
        <v/>
      </c>
      <c r="P525" s="15" t="n"/>
    </row>
    <row r="526">
      <c r="A526" s="14" t="n"/>
      <c r="B526" s="15" t="n"/>
      <c r="C526" s="15" t="n"/>
      <c r="D526" s="15" t="n"/>
      <c r="E526" s="15" t="n"/>
      <c r="F526" s="16" t="n"/>
      <c r="G526" s="17" t="n"/>
      <c r="H526" s="18" t="n"/>
      <c r="I526" s="15" t="n"/>
      <c r="J526" s="19">
        <f>IF(OR($G526="",$H526=""),"",IF($G526=0,"",$H526/$G526))</f>
        <v/>
      </c>
      <c r="K526" s="16">
        <f>IF(OR($B526="",$F526="",$E526="Arla 32"),"",IFERROR(1/(1/SUMPRODUCT(MAX(($B$5:$B$1004=$B526)*($F$5:$F$1004&lt;$F526)*($E$5:$E$1004&lt;&gt;"Arla 32")*$F$5:$F$1004))),""))</f>
        <v/>
      </c>
      <c r="L526" s="16">
        <f>IF($K526="","",$F526-$K526)</f>
        <v/>
      </c>
      <c r="M526" s="17">
        <f>IF(OR($L526="",$G526="",$I526="Não"),"",IF($G526=0,"",$L526/$G526))</f>
        <v/>
      </c>
      <c r="N526" s="18">
        <f>IF(OR($L526="",$H526=""),"",IF($L526&lt;=0,"",$H526/$L526))</f>
        <v/>
      </c>
      <c r="O526" s="15">
        <f>IF($L526="","",IF($L526&gt;Listas!$H$3,"Km rodado alto: confira o km digitado",IF(AND($M526&lt;&gt;"",Listas!$H$2&lt;&gt;""),IF($M526&lt;Listas!$H$2,"Média abaixo do esperado: confira",""),"")))</f>
        <v/>
      </c>
      <c r="P526" s="15" t="n"/>
    </row>
    <row r="527">
      <c r="A527" s="14" t="n"/>
      <c r="B527" s="15" t="n"/>
      <c r="C527" s="15" t="n"/>
      <c r="D527" s="15" t="n"/>
      <c r="E527" s="15" t="n"/>
      <c r="F527" s="16" t="n"/>
      <c r="G527" s="17" t="n"/>
      <c r="H527" s="18" t="n"/>
      <c r="I527" s="15" t="n"/>
      <c r="J527" s="19">
        <f>IF(OR($G527="",$H527=""),"",IF($G527=0,"",$H527/$G527))</f>
        <v/>
      </c>
      <c r="K527" s="16">
        <f>IF(OR($B527="",$F527="",$E527="Arla 32"),"",IFERROR(1/(1/SUMPRODUCT(MAX(($B$5:$B$1004=$B527)*($F$5:$F$1004&lt;$F527)*($E$5:$E$1004&lt;&gt;"Arla 32")*$F$5:$F$1004))),""))</f>
        <v/>
      </c>
      <c r="L527" s="16">
        <f>IF($K527="","",$F527-$K527)</f>
        <v/>
      </c>
      <c r="M527" s="17">
        <f>IF(OR($L527="",$G527="",$I527="Não"),"",IF($G527=0,"",$L527/$G527))</f>
        <v/>
      </c>
      <c r="N527" s="18">
        <f>IF(OR($L527="",$H527=""),"",IF($L527&lt;=0,"",$H527/$L527))</f>
        <v/>
      </c>
      <c r="O527" s="15">
        <f>IF($L527="","",IF($L527&gt;Listas!$H$3,"Km rodado alto: confira o km digitado",IF(AND($M527&lt;&gt;"",Listas!$H$2&lt;&gt;""),IF($M527&lt;Listas!$H$2,"Média abaixo do esperado: confira",""),"")))</f>
        <v/>
      </c>
      <c r="P527" s="15" t="n"/>
    </row>
    <row r="528">
      <c r="A528" s="14" t="n"/>
      <c r="B528" s="15" t="n"/>
      <c r="C528" s="15" t="n"/>
      <c r="D528" s="15" t="n"/>
      <c r="E528" s="15" t="n"/>
      <c r="F528" s="16" t="n"/>
      <c r="G528" s="17" t="n"/>
      <c r="H528" s="18" t="n"/>
      <c r="I528" s="15" t="n"/>
      <c r="J528" s="19">
        <f>IF(OR($G528="",$H528=""),"",IF($G528=0,"",$H528/$G528))</f>
        <v/>
      </c>
      <c r="K528" s="16">
        <f>IF(OR($B528="",$F528="",$E528="Arla 32"),"",IFERROR(1/(1/SUMPRODUCT(MAX(($B$5:$B$1004=$B528)*($F$5:$F$1004&lt;$F528)*($E$5:$E$1004&lt;&gt;"Arla 32")*$F$5:$F$1004))),""))</f>
        <v/>
      </c>
      <c r="L528" s="16">
        <f>IF($K528="","",$F528-$K528)</f>
        <v/>
      </c>
      <c r="M528" s="17">
        <f>IF(OR($L528="",$G528="",$I528="Não"),"",IF($G528=0,"",$L528/$G528))</f>
        <v/>
      </c>
      <c r="N528" s="18">
        <f>IF(OR($L528="",$H528=""),"",IF($L528&lt;=0,"",$H528/$L528))</f>
        <v/>
      </c>
      <c r="O528" s="15">
        <f>IF($L528="","",IF($L528&gt;Listas!$H$3,"Km rodado alto: confira o km digitado",IF(AND($M528&lt;&gt;"",Listas!$H$2&lt;&gt;""),IF($M528&lt;Listas!$H$2,"Média abaixo do esperado: confira",""),"")))</f>
        <v/>
      </c>
      <c r="P528" s="15" t="n"/>
    </row>
    <row r="529">
      <c r="A529" s="14" t="n"/>
      <c r="B529" s="15" t="n"/>
      <c r="C529" s="15" t="n"/>
      <c r="D529" s="15" t="n"/>
      <c r="E529" s="15" t="n"/>
      <c r="F529" s="16" t="n"/>
      <c r="G529" s="17" t="n"/>
      <c r="H529" s="18" t="n"/>
      <c r="I529" s="15" t="n"/>
      <c r="J529" s="19">
        <f>IF(OR($G529="",$H529=""),"",IF($G529=0,"",$H529/$G529))</f>
        <v/>
      </c>
      <c r="K529" s="16">
        <f>IF(OR($B529="",$F529="",$E529="Arla 32"),"",IFERROR(1/(1/SUMPRODUCT(MAX(($B$5:$B$1004=$B529)*($F$5:$F$1004&lt;$F529)*($E$5:$E$1004&lt;&gt;"Arla 32")*$F$5:$F$1004))),""))</f>
        <v/>
      </c>
      <c r="L529" s="16">
        <f>IF($K529="","",$F529-$K529)</f>
        <v/>
      </c>
      <c r="M529" s="17">
        <f>IF(OR($L529="",$G529="",$I529="Não"),"",IF($G529=0,"",$L529/$G529))</f>
        <v/>
      </c>
      <c r="N529" s="18">
        <f>IF(OR($L529="",$H529=""),"",IF($L529&lt;=0,"",$H529/$L529))</f>
        <v/>
      </c>
      <c r="O529" s="15">
        <f>IF($L529="","",IF($L529&gt;Listas!$H$3,"Km rodado alto: confira o km digitado",IF(AND($M529&lt;&gt;"",Listas!$H$2&lt;&gt;""),IF($M529&lt;Listas!$H$2,"Média abaixo do esperado: confira",""),"")))</f>
        <v/>
      </c>
      <c r="P529" s="15" t="n"/>
    </row>
    <row r="530">
      <c r="A530" s="14" t="n"/>
      <c r="B530" s="15" t="n"/>
      <c r="C530" s="15" t="n"/>
      <c r="D530" s="15" t="n"/>
      <c r="E530" s="15" t="n"/>
      <c r="F530" s="16" t="n"/>
      <c r="G530" s="17" t="n"/>
      <c r="H530" s="18" t="n"/>
      <c r="I530" s="15" t="n"/>
      <c r="J530" s="19">
        <f>IF(OR($G530="",$H530=""),"",IF($G530=0,"",$H530/$G530))</f>
        <v/>
      </c>
      <c r="K530" s="16">
        <f>IF(OR($B530="",$F530="",$E530="Arla 32"),"",IFERROR(1/(1/SUMPRODUCT(MAX(($B$5:$B$1004=$B530)*($F$5:$F$1004&lt;$F530)*($E$5:$E$1004&lt;&gt;"Arla 32")*$F$5:$F$1004))),""))</f>
        <v/>
      </c>
      <c r="L530" s="16">
        <f>IF($K530="","",$F530-$K530)</f>
        <v/>
      </c>
      <c r="M530" s="17">
        <f>IF(OR($L530="",$G530="",$I530="Não"),"",IF($G530=0,"",$L530/$G530))</f>
        <v/>
      </c>
      <c r="N530" s="18">
        <f>IF(OR($L530="",$H530=""),"",IF($L530&lt;=0,"",$H530/$L530))</f>
        <v/>
      </c>
      <c r="O530" s="15">
        <f>IF($L530="","",IF($L530&gt;Listas!$H$3,"Km rodado alto: confira o km digitado",IF(AND($M530&lt;&gt;"",Listas!$H$2&lt;&gt;""),IF($M530&lt;Listas!$H$2,"Média abaixo do esperado: confira",""),"")))</f>
        <v/>
      </c>
      <c r="P530" s="15" t="n"/>
    </row>
    <row r="531">
      <c r="A531" s="14" t="n"/>
      <c r="B531" s="15" t="n"/>
      <c r="C531" s="15" t="n"/>
      <c r="D531" s="15" t="n"/>
      <c r="E531" s="15" t="n"/>
      <c r="F531" s="16" t="n"/>
      <c r="G531" s="17" t="n"/>
      <c r="H531" s="18" t="n"/>
      <c r="I531" s="15" t="n"/>
      <c r="J531" s="19">
        <f>IF(OR($G531="",$H531=""),"",IF($G531=0,"",$H531/$G531))</f>
        <v/>
      </c>
      <c r="K531" s="16">
        <f>IF(OR($B531="",$F531="",$E531="Arla 32"),"",IFERROR(1/(1/SUMPRODUCT(MAX(($B$5:$B$1004=$B531)*($F$5:$F$1004&lt;$F531)*($E$5:$E$1004&lt;&gt;"Arla 32")*$F$5:$F$1004))),""))</f>
        <v/>
      </c>
      <c r="L531" s="16">
        <f>IF($K531="","",$F531-$K531)</f>
        <v/>
      </c>
      <c r="M531" s="17">
        <f>IF(OR($L531="",$G531="",$I531="Não"),"",IF($G531=0,"",$L531/$G531))</f>
        <v/>
      </c>
      <c r="N531" s="18">
        <f>IF(OR($L531="",$H531=""),"",IF($L531&lt;=0,"",$H531/$L531))</f>
        <v/>
      </c>
      <c r="O531" s="15">
        <f>IF($L531="","",IF($L531&gt;Listas!$H$3,"Km rodado alto: confira o km digitado",IF(AND($M531&lt;&gt;"",Listas!$H$2&lt;&gt;""),IF($M531&lt;Listas!$H$2,"Média abaixo do esperado: confira",""),"")))</f>
        <v/>
      </c>
      <c r="P531" s="15" t="n"/>
    </row>
    <row r="532">
      <c r="A532" s="14" t="n"/>
      <c r="B532" s="15" t="n"/>
      <c r="C532" s="15" t="n"/>
      <c r="D532" s="15" t="n"/>
      <c r="E532" s="15" t="n"/>
      <c r="F532" s="16" t="n"/>
      <c r="G532" s="17" t="n"/>
      <c r="H532" s="18" t="n"/>
      <c r="I532" s="15" t="n"/>
      <c r="J532" s="19">
        <f>IF(OR($G532="",$H532=""),"",IF($G532=0,"",$H532/$G532))</f>
        <v/>
      </c>
      <c r="K532" s="16">
        <f>IF(OR($B532="",$F532="",$E532="Arla 32"),"",IFERROR(1/(1/SUMPRODUCT(MAX(($B$5:$B$1004=$B532)*($F$5:$F$1004&lt;$F532)*($E$5:$E$1004&lt;&gt;"Arla 32")*$F$5:$F$1004))),""))</f>
        <v/>
      </c>
      <c r="L532" s="16">
        <f>IF($K532="","",$F532-$K532)</f>
        <v/>
      </c>
      <c r="M532" s="17">
        <f>IF(OR($L532="",$G532="",$I532="Não"),"",IF($G532=0,"",$L532/$G532))</f>
        <v/>
      </c>
      <c r="N532" s="18">
        <f>IF(OR($L532="",$H532=""),"",IF($L532&lt;=0,"",$H532/$L532))</f>
        <v/>
      </c>
      <c r="O532" s="15">
        <f>IF($L532="","",IF($L532&gt;Listas!$H$3,"Km rodado alto: confira o km digitado",IF(AND($M532&lt;&gt;"",Listas!$H$2&lt;&gt;""),IF($M532&lt;Listas!$H$2,"Média abaixo do esperado: confira",""),"")))</f>
        <v/>
      </c>
      <c r="P532" s="15" t="n"/>
    </row>
    <row r="533">
      <c r="A533" s="14" t="n"/>
      <c r="B533" s="15" t="n"/>
      <c r="C533" s="15" t="n"/>
      <c r="D533" s="15" t="n"/>
      <c r="E533" s="15" t="n"/>
      <c r="F533" s="16" t="n"/>
      <c r="G533" s="17" t="n"/>
      <c r="H533" s="18" t="n"/>
      <c r="I533" s="15" t="n"/>
      <c r="J533" s="19">
        <f>IF(OR($G533="",$H533=""),"",IF($G533=0,"",$H533/$G533))</f>
        <v/>
      </c>
      <c r="K533" s="16">
        <f>IF(OR($B533="",$F533="",$E533="Arla 32"),"",IFERROR(1/(1/SUMPRODUCT(MAX(($B$5:$B$1004=$B533)*($F$5:$F$1004&lt;$F533)*($E$5:$E$1004&lt;&gt;"Arla 32")*$F$5:$F$1004))),""))</f>
        <v/>
      </c>
      <c r="L533" s="16">
        <f>IF($K533="","",$F533-$K533)</f>
        <v/>
      </c>
      <c r="M533" s="17">
        <f>IF(OR($L533="",$G533="",$I533="Não"),"",IF($G533=0,"",$L533/$G533))</f>
        <v/>
      </c>
      <c r="N533" s="18">
        <f>IF(OR($L533="",$H533=""),"",IF($L533&lt;=0,"",$H533/$L533))</f>
        <v/>
      </c>
      <c r="O533" s="15">
        <f>IF($L533="","",IF($L533&gt;Listas!$H$3,"Km rodado alto: confira o km digitado",IF(AND($M533&lt;&gt;"",Listas!$H$2&lt;&gt;""),IF($M533&lt;Listas!$H$2,"Média abaixo do esperado: confira",""),"")))</f>
        <v/>
      </c>
      <c r="P533" s="15" t="n"/>
    </row>
    <row r="534">
      <c r="A534" s="14" t="n"/>
      <c r="B534" s="15" t="n"/>
      <c r="C534" s="15" t="n"/>
      <c r="D534" s="15" t="n"/>
      <c r="E534" s="15" t="n"/>
      <c r="F534" s="16" t="n"/>
      <c r="G534" s="17" t="n"/>
      <c r="H534" s="18" t="n"/>
      <c r="I534" s="15" t="n"/>
      <c r="J534" s="19">
        <f>IF(OR($G534="",$H534=""),"",IF($G534=0,"",$H534/$G534))</f>
        <v/>
      </c>
      <c r="K534" s="16">
        <f>IF(OR($B534="",$F534="",$E534="Arla 32"),"",IFERROR(1/(1/SUMPRODUCT(MAX(($B$5:$B$1004=$B534)*($F$5:$F$1004&lt;$F534)*($E$5:$E$1004&lt;&gt;"Arla 32")*$F$5:$F$1004))),""))</f>
        <v/>
      </c>
      <c r="L534" s="16">
        <f>IF($K534="","",$F534-$K534)</f>
        <v/>
      </c>
      <c r="M534" s="17">
        <f>IF(OR($L534="",$G534="",$I534="Não"),"",IF($G534=0,"",$L534/$G534))</f>
        <v/>
      </c>
      <c r="N534" s="18">
        <f>IF(OR($L534="",$H534=""),"",IF($L534&lt;=0,"",$H534/$L534))</f>
        <v/>
      </c>
      <c r="O534" s="15">
        <f>IF($L534="","",IF($L534&gt;Listas!$H$3,"Km rodado alto: confira o km digitado",IF(AND($M534&lt;&gt;"",Listas!$H$2&lt;&gt;""),IF($M534&lt;Listas!$H$2,"Média abaixo do esperado: confira",""),"")))</f>
        <v/>
      </c>
      <c r="P534" s="15" t="n"/>
    </row>
    <row r="535">
      <c r="A535" s="14" t="n"/>
      <c r="B535" s="15" t="n"/>
      <c r="C535" s="15" t="n"/>
      <c r="D535" s="15" t="n"/>
      <c r="E535" s="15" t="n"/>
      <c r="F535" s="16" t="n"/>
      <c r="G535" s="17" t="n"/>
      <c r="H535" s="18" t="n"/>
      <c r="I535" s="15" t="n"/>
      <c r="J535" s="19">
        <f>IF(OR($G535="",$H535=""),"",IF($G535=0,"",$H535/$G535))</f>
        <v/>
      </c>
      <c r="K535" s="16">
        <f>IF(OR($B535="",$F535="",$E535="Arla 32"),"",IFERROR(1/(1/SUMPRODUCT(MAX(($B$5:$B$1004=$B535)*($F$5:$F$1004&lt;$F535)*($E$5:$E$1004&lt;&gt;"Arla 32")*$F$5:$F$1004))),""))</f>
        <v/>
      </c>
      <c r="L535" s="16">
        <f>IF($K535="","",$F535-$K535)</f>
        <v/>
      </c>
      <c r="M535" s="17">
        <f>IF(OR($L535="",$G535="",$I535="Não"),"",IF($G535=0,"",$L535/$G535))</f>
        <v/>
      </c>
      <c r="N535" s="18">
        <f>IF(OR($L535="",$H535=""),"",IF($L535&lt;=0,"",$H535/$L535))</f>
        <v/>
      </c>
      <c r="O535" s="15">
        <f>IF($L535="","",IF($L535&gt;Listas!$H$3,"Km rodado alto: confira o km digitado",IF(AND($M535&lt;&gt;"",Listas!$H$2&lt;&gt;""),IF($M535&lt;Listas!$H$2,"Média abaixo do esperado: confira",""),"")))</f>
        <v/>
      </c>
      <c r="P535" s="15" t="n"/>
    </row>
    <row r="536">
      <c r="A536" s="14" t="n"/>
      <c r="B536" s="15" t="n"/>
      <c r="C536" s="15" t="n"/>
      <c r="D536" s="15" t="n"/>
      <c r="E536" s="15" t="n"/>
      <c r="F536" s="16" t="n"/>
      <c r="G536" s="17" t="n"/>
      <c r="H536" s="18" t="n"/>
      <c r="I536" s="15" t="n"/>
      <c r="J536" s="19">
        <f>IF(OR($G536="",$H536=""),"",IF($G536=0,"",$H536/$G536))</f>
        <v/>
      </c>
      <c r="K536" s="16">
        <f>IF(OR($B536="",$F536="",$E536="Arla 32"),"",IFERROR(1/(1/SUMPRODUCT(MAX(($B$5:$B$1004=$B536)*($F$5:$F$1004&lt;$F536)*($E$5:$E$1004&lt;&gt;"Arla 32")*$F$5:$F$1004))),""))</f>
        <v/>
      </c>
      <c r="L536" s="16">
        <f>IF($K536="","",$F536-$K536)</f>
        <v/>
      </c>
      <c r="M536" s="17">
        <f>IF(OR($L536="",$G536="",$I536="Não"),"",IF($G536=0,"",$L536/$G536))</f>
        <v/>
      </c>
      <c r="N536" s="18">
        <f>IF(OR($L536="",$H536=""),"",IF($L536&lt;=0,"",$H536/$L536))</f>
        <v/>
      </c>
      <c r="O536" s="15">
        <f>IF($L536="","",IF($L536&gt;Listas!$H$3,"Km rodado alto: confira o km digitado",IF(AND($M536&lt;&gt;"",Listas!$H$2&lt;&gt;""),IF($M536&lt;Listas!$H$2,"Média abaixo do esperado: confira",""),"")))</f>
        <v/>
      </c>
      <c r="P536" s="15" t="n"/>
    </row>
    <row r="537">
      <c r="A537" s="14" t="n"/>
      <c r="B537" s="15" t="n"/>
      <c r="C537" s="15" t="n"/>
      <c r="D537" s="15" t="n"/>
      <c r="E537" s="15" t="n"/>
      <c r="F537" s="16" t="n"/>
      <c r="G537" s="17" t="n"/>
      <c r="H537" s="18" t="n"/>
      <c r="I537" s="15" t="n"/>
      <c r="J537" s="19">
        <f>IF(OR($G537="",$H537=""),"",IF($G537=0,"",$H537/$G537))</f>
        <v/>
      </c>
      <c r="K537" s="16">
        <f>IF(OR($B537="",$F537="",$E537="Arla 32"),"",IFERROR(1/(1/SUMPRODUCT(MAX(($B$5:$B$1004=$B537)*($F$5:$F$1004&lt;$F537)*($E$5:$E$1004&lt;&gt;"Arla 32")*$F$5:$F$1004))),""))</f>
        <v/>
      </c>
      <c r="L537" s="16">
        <f>IF($K537="","",$F537-$K537)</f>
        <v/>
      </c>
      <c r="M537" s="17">
        <f>IF(OR($L537="",$G537="",$I537="Não"),"",IF($G537=0,"",$L537/$G537))</f>
        <v/>
      </c>
      <c r="N537" s="18">
        <f>IF(OR($L537="",$H537=""),"",IF($L537&lt;=0,"",$H537/$L537))</f>
        <v/>
      </c>
      <c r="O537" s="15">
        <f>IF($L537="","",IF($L537&gt;Listas!$H$3,"Km rodado alto: confira o km digitado",IF(AND($M537&lt;&gt;"",Listas!$H$2&lt;&gt;""),IF($M537&lt;Listas!$H$2,"Média abaixo do esperado: confira",""),"")))</f>
        <v/>
      </c>
      <c r="P537" s="15" t="n"/>
    </row>
    <row r="538">
      <c r="A538" s="14" t="n"/>
      <c r="B538" s="15" t="n"/>
      <c r="C538" s="15" t="n"/>
      <c r="D538" s="15" t="n"/>
      <c r="E538" s="15" t="n"/>
      <c r="F538" s="16" t="n"/>
      <c r="G538" s="17" t="n"/>
      <c r="H538" s="18" t="n"/>
      <c r="I538" s="15" t="n"/>
      <c r="J538" s="19">
        <f>IF(OR($G538="",$H538=""),"",IF($G538=0,"",$H538/$G538))</f>
        <v/>
      </c>
      <c r="K538" s="16">
        <f>IF(OR($B538="",$F538="",$E538="Arla 32"),"",IFERROR(1/(1/SUMPRODUCT(MAX(($B$5:$B$1004=$B538)*($F$5:$F$1004&lt;$F538)*($E$5:$E$1004&lt;&gt;"Arla 32")*$F$5:$F$1004))),""))</f>
        <v/>
      </c>
      <c r="L538" s="16">
        <f>IF($K538="","",$F538-$K538)</f>
        <v/>
      </c>
      <c r="M538" s="17">
        <f>IF(OR($L538="",$G538="",$I538="Não"),"",IF($G538=0,"",$L538/$G538))</f>
        <v/>
      </c>
      <c r="N538" s="18">
        <f>IF(OR($L538="",$H538=""),"",IF($L538&lt;=0,"",$H538/$L538))</f>
        <v/>
      </c>
      <c r="O538" s="15">
        <f>IF($L538="","",IF($L538&gt;Listas!$H$3,"Km rodado alto: confira o km digitado",IF(AND($M538&lt;&gt;"",Listas!$H$2&lt;&gt;""),IF($M538&lt;Listas!$H$2,"Média abaixo do esperado: confira",""),"")))</f>
        <v/>
      </c>
      <c r="P538" s="15" t="n"/>
    </row>
    <row r="539">
      <c r="A539" s="14" t="n"/>
      <c r="B539" s="15" t="n"/>
      <c r="C539" s="15" t="n"/>
      <c r="D539" s="15" t="n"/>
      <c r="E539" s="15" t="n"/>
      <c r="F539" s="16" t="n"/>
      <c r="G539" s="17" t="n"/>
      <c r="H539" s="18" t="n"/>
      <c r="I539" s="15" t="n"/>
      <c r="J539" s="19">
        <f>IF(OR($G539="",$H539=""),"",IF($G539=0,"",$H539/$G539))</f>
        <v/>
      </c>
      <c r="K539" s="16">
        <f>IF(OR($B539="",$F539="",$E539="Arla 32"),"",IFERROR(1/(1/SUMPRODUCT(MAX(($B$5:$B$1004=$B539)*($F$5:$F$1004&lt;$F539)*($E$5:$E$1004&lt;&gt;"Arla 32")*$F$5:$F$1004))),""))</f>
        <v/>
      </c>
      <c r="L539" s="16">
        <f>IF($K539="","",$F539-$K539)</f>
        <v/>
      </c>
      <c r="M539" s="17">
        <f>IF(OR($L539="",$G539="",$I539="Não"),"",IF($G539=0,"",$L539/$G539))</f>
        <v/>
      </c>
      <c r="N539" s="18">
        <f>IF(OR($L539="",$H539=""),"",IF($L539&lt;=0,"",$H539/$L539))</f>
        <v/>
      </c>
      <c r="O539" s="15">
        <f>IF($L539="","",IF($L539&gt;Listas!$H$3,"Km rodado alto: confira o km digitado",IF(AND($M539&lt;&gt;"",Listas!$H$2&lt;&gt;""),IF($M539&lt;Listas!$H$2,"Média abaixo do esperado: confira",""),"")))</f>
        <v/>
      </c>
      <c r="P539" s="15" t="n"/>
    </row>
    <row r="540">
      <c r="A540" s="14" t="n"/>
      <c r="B540" s="15" t="n"/>
      <c r="C540" s="15" t="n"/>
      <c r="D540" s="15" t="n"/>
      <c r="E540" s="15" t="n"/>
      <c r="F540" s="16" t="n"/>
      <c r="G540" s="17" t="n"/>
      <c r="H540" s="18" t="n"/>
      <c r="I540" s="15" t="n"/>
      <c r="J540" s="19">
        <f>IF(OR($G540="",$H540=""),"",IF($G540=0,"",$H540/$G540))</f>
        <v/>
      </c>
      <c r="K540" s="16">
        <f>IF(OR($B540="",$F540="",$E540="Arla 32"),"",IFERROR(1/(1/SUMPRODUCT(MAX(($B$5:$B$1004=$B540)*($F$5:$F$1004&lt;$F540)*($E$5:$E$1004&lt;&gt;"Arla 32")*$F$5:$F$1004))),""))</f>
        <v/>
      </c>
      <c r="L540" s="16">
        <f>IF($K540="","",$F540-$K540)</f>
        <v/>
      </c>
      <c r="M540" s="17">
        <f>IF(OR($L540="",$G540="",$I540="Não"),"",IF($G540=0,"",$L540/$G540))</f>
        <v/>
      </c>
      <c r="N540" s="18">
        <f>IF(OR($L540="",$H540=""),"",IF($L540&lt;=0,"",$H540/$L540))</f>
        <v/>
      </c>
      <c r="O540" s="15">
        <f>IF($L540="","",IF($L540&gt;Listas!$H$3,"Km rodado alto: confira o km digitado",IF(AND($M540&lt;&gt;"",Listas!$H$2&lt;&gt;""),IF($M540&lt;Listas!$H$2,"Média abaixo do esperado: confira",""),"")))</f>
        <v/>
      </c>
      <c r="P540" s="15" t="n"/>
    </row>
    <row r="541">
      <c r="A541" s="14" t="n"/>
      <c r="B541" s="15" t="n"/>
      <c r="C541" s="15" t="n"/>
      <c r="D541" s="15" t="n"/>
      <c r="E541" s="15" t="n"/>
      <c r="F541" s="16" t="n"/>
      <c r="G541" s="17" t="n"/>
      <c r="H541" s="18" t="n"/>
      <c r="I541" s="15" t="n"/>
      <c r="J541" s="19">
        <f>IF(OR($G541="",$H541=""),"",IF($G541=0,"",$H541/$G541))</f>
        <v/>
      </c>
      <c r="K541" s="16">
        <f>IF(OR($B541="",$F541="",$E541="Arla 32"),"",IFERROR(1/(1/SUMPRODUCT(MAX(($B$5:$B$1004=$B541)*($F$5:$F$1004&lt;$F541)*($E$5:$E$1004&lt;&gt;"Arla 32")*$F$5:$F$1004))),""))</f>
        <v/>
      </c>
      <c r="L541" s="16">
        <f>IF($K541="","",$F541-$K541)</f>
        <v/>
      </c>
      <c r="M541" s="17">
        <f>IF(OR($L541="",$G541="",$I541="Não"),"",IF($G541=0,"",$L541/$G541))</f>
        <v/>
      </c>
      <c r="N541" s="18">
        <f>IF(OR($L541="",$H541=""),"",IF($L541&lt;=0,"",$H541/$L541))</f>
        <v/>
      </c>
      <c r="O541" s="15">
        <f>IF($L541="","",IF($L541&gt;Listas!$H$3,"Km rodado alto: confira o km digitado",IF(AND($M541&lt;&gt;"",Listas!$H$2&lt;&gt;""),IF($M541&lt;Listas!$H$2,"Média abaixo do esperado: confira",""),"")))</f>
        <v/>
      </c>
      <c r="P541" s="15" t="n"/>
    </row>
    <row r="542">
      <c r="A542" s="14" t="n"/>
      <c r="B542" s="15" t="n"/>
      <c r="C542" s="15" t="n"/>
      <c r="D542" s="15" t="n"/>
      <c r="E542" s="15" t="n"/>
      <c r="F542" s="16" t="n"/>
      <c r="G542" s="17" t="n"/>
      <c r="H542" s="18" t="n"/>
      <c r="I542" s="15" t="n"/>
      <c r="J542" s="19">
        <f>IF(OR($G542="",$H542=""),"",IF($G542=0,"",$H542/$G542))</f>
        <v/>
      </c>
      <c r="K542" s="16">
        <f>IF(OR($B542="",$F542="",$E542="Arla 32"),"",IFERROR(1/(1/SUMPRODUCT(MAX(($B$5:$B$1004=$B542)*($F$5:$F$1004&lt;$F542)*($E$5:$E$1004&lt;&gt;"Arla 32")*$F$5:$F$1004))),""))</f>
        <v/>
      </c>
      <c r="L542" s="16">
        <f>IF($K542="","",$F542-$K542)</f>
        <v/>
      </c>
      <c r="M542" s="17">
        <f>IF(OR($L542="",$G542="",$I542="Não"),"",IF($G542=0,"",$L542/$G542))</f>
        <v/>
      </c>
      <c r="N542" s="18">
        <f>IF(OR($L542="",$H542=""),"",IF($L542&lt;=0,"",$H542/$L542))</f>
        <v/>
      </c>
      <c r="O542" s="15">
        <f>IF($L542="","",IF($L542&gt;Listas!$H$3,"Km rodado alto: confira o km digitado",IF(AND($M542&lt;&gt;"",Listas!$H$2&lt;&gt;""),IF($M542&lt;Listas!$H$2,"Média abaixo do esperado: confira",""),"")))</f>
        <v/>
      </c>
      <c r="P542" s="15" t="n"/>
    </row>
    <row r="543">
      <c r="A543" s="14" t="n"/>
      <c r="B543" s="15" t="n"/>
      <c r="C543" s="15" t="n"/>
      <c r="D543" s="15" t="n"/>
      <c r="E543" s="15" t="n"/>
      <c r="F543" s="16" t="n"/>
      <c r="G543" s="17" t="n"/>
      <c r="H543" s="18" t="n"/>
      <c r="I543" s="15" t="n"/>
      <c r="J543" s="19">
        <f>IF(OR($G543="",$H543=""),"",IF($G543=0,"",$H543/$G543))</f>
        <v/>
      </c>
      <c r="K543" s="16">
        <f>IF(OR($B543="",$F543="",$E543="Arla 32"),"",IFERROR(1/(1/SUMPRODUCT(MAX(($B$5:$B$1004=$B543)*($F$5:$F$1004&lt;$F543)*($E$5:$E$1004&lt;&gt;"Arla 32")*$F$5:$F$1004))),""))</f>
        <v/>
      </c>
      <c r="L543" s="16">
        <f>IF($K543="","",$F543-$K543)</f>
        <v/>
      </c>
      <c r="M543" s="17">
        <f>IF(OR($L543="",$G543="",$I543="Não"),"",IF($G543=0,"",$L543/$G543))</f>
        <v/>
      </c>
      <c r="N543" s="18">
        <f>IF(OR($L543="",$H543=""),"",IF($L543&lt;=0,"",$H543/$L543))</f>
        <v/>
      </c>
      <c r="O543" s="15">
        <f>IF($L543="","",IF($L543&gt;Listas!$H$3,"Km rodado alto: confira o km digitado",IF(AND($M543&lt;&gt;"",Listas!$H$2&lt;&gt;""),IF($M543&lt;Listas!$H$2,"Média abaixo do esperado: confira",""),"")))</f>
        <v/>
      </c>
      <c r="P543" s="15" t="n"/>
    </row>
    <row r="544">
      <c r="A544" s="14" t="n"/>
      <c r="B544" s="15" t="n"/>
      <c r="C544" s="15" t="n"/>
      <c r="D544" s="15" t="n"/>
      <c r="E544" s="15" t="n"/>
      <c r="F544" s="16" t="n"/>
      <c r="G544" s="17" t="n"/>
      <c r="H544" s="18" t="n"/>
      <c r="I544" s="15" t="n"/>
      <c r="J544" s="19">
        <f>IF(OR($G544="",$H544=""),"",IF($G544=0,"",$H544/$G544))</f>
        <v/>
      </c>
      <c r="K544" s="16">
        <f>IF(OR($B544="",$F544="",$E544="Arla 32"),"",IFERROR(1/(1/SUMPRODUCT(MAX(($B$5:$B$1004=$B544)*($F$5:$F$1004&lt;$F544)*($E$5:$E$1004&lt;&gt;"Arla 32")*$F$5:$F$1004))),""))</f>
        <v/>
      </c>
      <c r="L544" s="16">
        <f>IF($K544="","",$F544-$K544)</f>
        <v/>
      </c>
      <c r="M544" s="17">
        <f>IF(OR($L544="",$G544="",$I544="Não"),"",IF($G544=0,"",$L544/$G544))</f>
        <v/>
      </c>
      <c r="N544" s="18">
        <f>IF(OR($L544="",$H544=""),"",IF($L544&lt;=0,"",$H544/$L544))</f>
        <v/>
      </c>
      <c r="O544" s="15">
        <f>IF($L544="","",IF($L544&gt;Listas!$H$3,"Km rodado alto: confira o km digitado",IF(AND($M544&lt;&gt;"",Listas!$H$2&lt;&gt;""),IF($M544&lt;Listas!$H$2,"Média abaixo do esperado: confira",""),"")))</f>
        <v/>
      </c>
      <c r="P544" s="15" t="n"/>
    </row>
    <row r="545">
      <c r="A545" s="14" t="n"/>
      <c r="B545" s="15" t="n"/>
      <c r="C545" s="15" t="n"/>
      <c r="D545" s="15" t="n"/>
      <c r="E545" s="15" t="n"/>
      <c r="F545" s="16" t="n"/>
      <c r="G545" s="17" t="n"/>
      <c r="H545" s="18" t="n"/>
      <c r="I545" s="15" t="n"/>
      <c r="J545" s="19">
        <f>IF(OR($G545="",$H545=""),"",IF($G545=0,"",$H545/$G545))</f>
        <v/>
      </c>
      <c r="K545" s="16">
        <f>IF(OR($B545="",$F545="",$E545="Arla 32"),"",IFERROR(1/(1/SUMPRODUCT(MAX(($B$5:$B$1004=$B545)*($F$5:$F$1004&lt;$F545)*($E$5:$E$1004&lt;&gt;"Arla 32")*$F$5:$F$1004))),""))</f>
        <v/>
      </c>
      <c r="L545" s="16">
        <f>IF($K545="","",$F545-$K545)</f>
        <v/>
      </c>
      <c r="M545" s="17">
        <f>IF(OR($L545="",$G545="",$I545="Não"),"",IF($G545=0,"",$L545/$G545))</f>
        <v/>
      </c>
      <c r="N545" s="18">
        <f>IF(OR($L545="",$H545=""),"",IF($L545&lt;=0,"",$H545/$L545))</f>
        <v/>
      </c>
      <c r="O545" s="15">
        <f>IF($L545="","",IF($L545&gt;Listas!$H$3,"Km rodado alto: confira o km digitado",IF(AND($M545&lt;&gt;"",Listas!$H$2&lt;&gt;""),IF($M545&lt;Listas!$H$2,"Média abaixo do esperado: confira",""),"")))</f>
        <v/>
      </c>
      <c r="P545" s="15" t="n"/>
    </row>
    <row r="546">
      <c r="A546" s="14" t="n"/>
      <c r="B546" s="15" t="n"/>
      <c r="C546" s="15" t="n"/>
      <c r="D546" s="15" t="n"/>
      <c r="E546" s="15" t="n"/>
      <c r="F546" s="16" t="n"/>
      <c r="G546" s="17" t="n"/>
      <c r="H546" s="18" t="n"/>
      <c r="I546" s="15" t="n"/>
      <c r="J546" s="19">
        <f>IF(OR($G546="",$H546=""),"",IF($G546=0,"",$H546/$G546))</f>
        <v/>
      </c>
      <c r="K546" s="16">
        <f>IF(OR($B546="",$F546="",$E546="Arla 32"),"",IFERROR(1/(1/SUMPRODUCT(MAX(($B$5:$B$1004=$B546)*($F$5:$F$1004&lt;$F546)*($E$5:$E$1004&lt;&gt;"Arla 32")*$F$5:$F$1004))),""))</f>
        <v/>
      </c>
      <c r="L546" s="16">
        <f>IF($K546="","",$F546-$K546)</f>
        <v/>
      </c>
      <c r="M546" s="17">
        <f>IF(OR($L546="",$G546="",$I546="Não"),"",IF($G546=0,"",$L546/$G546))</f>
        <v/>
      </c>
      <c r="N546" s="18">
        <f>IF(OR($L546="",$H546=""),"",IF($L546&lt;=0,"",$H546/$L546))</f>
        <v/>
      </c>
      <c r="O546" s="15">
        <f>IF($L546="","",IF($L546&gt;Listas!$H$3,"Km rodado alto: confira o km digitado",IF(AND($M546&lt;&gt;"",Listas!$H$2&lt;&gt;""),IF($M546&lt;Listas!$H$2,"Média abaixo do esperado: confira",""),"")))</f>
        <v/>
      </c>
      <c r="P546" s="15" t="n"/>
    </row>
    <row r="547">
      <c r="A547" s="14" t="n"/>
      <c r="B547" s="15" t="n"/>
      <c r="C547" s="15" t="n"/>
      <c r="D547" s="15" t="n"/>
      <c r="E547" s="15" t="n"/>
      <c r="F547" s="16" t="n"/>
      <c r="G547" s="17" t="n"/>
      <c r="H547" s="18" t="n"/>
      <c r="I547" s="15" t="n"/>
      <c r="J547" s="19">
        <f>IF(OR($G547="",$H547=""),"",IF($G547=0,"",$H547/$G547))</f>
        <v/>
      </c>
      <c r="K547" s="16">
        <f>IF(OR($B547="",$F547="",$E547="Arla 32"),"",IFERROR(1/(1/SUMPRODUCT(MAX(($B$5:$B$1004=$B547)*($F$5:$F$1004&lt;$F547)*($E$5:$E$1004&lt;&gt;"Arla 32")*$F$5:$F$1004))),""))</f>
        <v/>
      </c>
      <c r="L547" s="16">
        <f>IF($K547="","",$F547-$K547)</f>
        <v/>
      </c>
      <c r="M547" s="17">
        <f>IF(OR($L547="",$G547="",$I547="Não"),"",IF($G547=0,"",$L547/$G547))</f>
        <v/>
      </c>
      <c r="N547" s="18">
        <f>IF(OR($L547="",$H547=""),"",IF($L547&lt;=0,"",$H547/$L547))</f>
        <v/>
      </c>
      <c r="O547" s="15">
        <f>IF($L547="","",IF($L547&gt;Listas!$H$3,"Km rodado alto: confira o km digitado",IF(AND($M547&lt;&gt;"",Listas!$H$2&lt;&gt;""),IF($M547&lt;Listas!$H$2,"Média abaixo do esperado: confira",""),"")))</f>
        <v/>
      </c>
      <c r="P547" s="15" t="n"/>
    </row>
    <row r="548">
      <c r="A548" s="14" t="n"/>
      <c r="B548" s="15" t="n"/>
      <c r="C548" s="15" t="n"/>
      <c r="D548" s="15" t="n"/>
      <c r="E548" s="15" t="n"/>
      <c r="F548" s="16" t="n"/>
      <c r="G548" s="17" t="n"/>
      <c r="H548" s="18" t="n"/>
      <c r="I548" s="15" t="n"/>
      <c r="J548" s="19">
        <f>IF(OR($G548="",$H548=""),"",IF($G548=0,"",$H548/$G548))</f>
        <v/>
      </c>
      <c r="K548" s="16">
        <f>IF(OR($B548="",$F548="",$E548="Arla 32"),"",IFERROR(1/(1/SUMPRODUCT(MAX(($B$5:$B$1004=$B548)*($F$5:$F$1004&lt;$F548)*($E$5:$E$1004&lt;&gt;"Arla 32")*$F$5:$F$1004))),""))</f>
        <v/>
      </c>
      <c r="L548" s="16">
        <f>IF($K548="","",$F548-$K548)</f>
        <v/>
      </c>
      <c r="M548" s="17">
        <f>IF(OR($L548="",$G548="",$I548="Não"),"",IF($G548=0,"",$L548/$G548))</f>
        <v/>
      </c>
      <c r="N548" s="18">
        <f>IF(OR($L548="",$H548=""),"",IF($L548&lt;=0,"",$H548/$L548))</f>
        <v/>
      </c>
      <c r="O548" s="15">
        <f>IF($L548="","",IF($L548&gt;Listas!$H$3,"Km rodado alto: confira o km digitado",IF(AND($M548&lt;&gt;"",Listas!$H$2&lt;&gt;""),IF($M548&lt;Listas!$H$2,"Média abaixo do esperado: confira",""),"")))</f>
        <v/>
      </c>
      <c r="P548" s="15" t="n"/>
    </row>
    <row r="549">
      <c r="A549" s="14" t="n"/>
      <c r="B549" s="15" t="n"/>
      <c r="C549" s="15" t="n"/>
      <c r="D549" s="15" t="n"/>
      <c r="E549" s="15" t="n"/>
      <c r="F549" s="16" t="n"/>
      <c r="G549" s="17" t="n"/>
      <c r="H549" s="18" t="n"/>
      <c r="I549" s="15" t="n"/>
      <c r="J549" s="19">
        <f>IF(OR($G549="",$H549=""),"",IF($G549=0,"",$H549/$G549))</f>
        <v/>
      </c>
      <c r="K549" s="16">
        <f>IF(OR($B549="",$F549="",$E549="Arla 32"),"",IFERROR(1/(1/SUMPRODUCT(MAX(($B$5:$B$1004=$B549)*($F$5:$F$1004&lt;$F549)*($E$5:$E$1004&lt;&gt;"Arla 32")*$F$5:$F$1004))),""))</f>
        <v/>
      </c>
      <c r="L549" s="16">
        <f>IF($K549="","",$F549-$K549)</f>
        <v/>
      </c>
      <c r="M549" s="17">
        <f>IF(OR($L549="",$G549="",$I549="Não"),"",IF($G549=0,"",$L549/$G549))</f>
        <v/>
      </c>
      <c r="N549" s="18">
        <f>IF(OR($L549="",$H549=""),"",IF($L549&lt;=0,"",$H549/$L549))</f>
        <v/>
      </c>
      <c r="O549" s="15">
        <f>IF($L549="","",IF($L549&gt;Listas!$H$3,"Km rodado alto: confira o km digitado",IF(AND($M549&lt;&gt;"",Listas!$H$2&lt;&gt;""),IF($M549&lt;Listas!$H$2,"Média abaixo do esperado: confira",""),"")))</f>
        <v/>
      </c>
      <c r="P549" s="15" t="n"/>
    </row>
    <row r="550">
      <c r="A550" s="14" t="n"/>
      <c r="B550" s="15" t="n"/>
      <c r="C550" s="15" t="n"/>
      <c r="D550" s="15" t="n"/>
      <c r="E550" s="15" t="n"/>
      <c r="F550" s="16" t="n"/>
      <c r="G550" s="17" t="n"/>
      <c r="H550" s="18" t="n"/>
      <c r="I550" s="15" t="n"/>
      <c r="J550" s="19">
        <f>IF(OR($G550="",$H550=""),"",IF($G550=0,"",$H550/$G550))</f>
        <v/>
      </c>
      <c r="K550" s="16">
        <f>IF(OR($B550="",$F550="",$E550="Arla 32"),"",IFERROR(1/(1/SUMPRODUCT(MAX(($B$5:$B$1004=$B550)*($F$5:$F$1004&lt;$F550)*($E$5:$E$1004&lt;&gt;"Arla 32")*$F$5:$F$1004))),""))</f>
        <v/>
      </c>
      <c r="L550" s="16">
        <f>IF($K550="","",$F550-$K550)</f>
        <v/>
      </c>
      <c r="M550" s="17">
        <f>IF(OR($L550="",$G550="",$I550="Não"),"",IF($G550=0,"",$L550/$G550))</f>
        <v/>
      </c>
      <c r="N550" s="18">
        <f>IF(OR($L550="",$H550=""),"",IF($L550&lt;=0,"",$H550/$L550))</f>
        <v/>
      </c>
      <c r="O550" s="15">
        <f>IF($L550="","",IF($L550&gt;Listas!$H$3,"Km rodado alto: confira o km digitado",IF(AND($M550&lt;&gt;"",Listas!$H$2&lt;&gt;""),IF($M550&lt;Listas!$H$2,"Média abaixo do esperado: confira",""),"")))</f>
        <v/>
      </c>
      <c r="P550" s="15" t="n"/>
    </row>
    <row r="551">
      <c r="A551" s="14" t="n"/>
      <c r="B551" s="15" t="n"/>
      <c r="C551" s="15" t="n"/>
      <c r="D551" s="15" t="n"/>
      <c r="E551" s="15" t="n"/>
      <c r="F551" s="16" t="n"/>
      <c r="G551" s="17" t="n"/>
      <c r="H551" s="18" t="n"/>
      <c r="I551" s="15" t="n"/>
      <c r="J551" s="19">
        <f>IF(OR($G551="",$H551=""),"",IF($G551=0,"",$H551/$G551))</f>
        <v/>
      </c>
      <c r="K551" s="16">
        <f>IF(OR($B551="",$F551="",$E551="Arla 32"),"",IFERROR(1/(1/SUMPRODUCT(MAX(($B$5:$B$1004=$B551)*($F$5:$F$1004&lt;$F551)*($E$5:$E$1004&lt;&gt;"Arla 32")*$F$5:$F$1004))),""))</f>
        <v/>
      </c>
      <c r="L551" s="16">
        <f>IF($K551="","",$F551-$K551)</f>
        <v/>
      </c>
      <c r="M551" s="17">
        <f>IF(OR($L551="",$G551="",$I551="Não"),"",IF($G551=0,"",$L551/$G551))</f>
        <v/>
      </c>
      <c r="N551" s="18">
        <f>IF(OR($L551="",$H551=""),"",IF($L551&lt;=0,"",$H551/$L551))</f>
        <v/>
      </c>
      <c r="O551" s="15">
        <f>IF($L551="","",IF($L551&gt;Listas!$H$3,"Km rodado alto: confira o km digitado",IF(AND($M551&lt;&gt;"",Listas!$H$2&lt;&gt;""),IF($M551&lt;Listas!$H$2,"Média abaixo do esperado: confira",""),"")))</f>
        <v/>
      </c>
      <c r="P551" s="15" t="n"/>
    </row>
    <row r="552">
      <c r="A552" s="14" t="n"/>
      <c r="B552" s="15" t="n"/>
      <c r="C552" s="15" t="n"/>
      <c r="D552" s="15" t="n"/>
      <c r="E552" s="15" t="n"/>
      <c r="F552" s="16" t="n"/>
      <c r="G552" s="17" t="n"/>
      <c r="H552" s="18" t="n"/>
      <c r="I552" s="15" t="n"/>
      <c r="J552" s="19">
        <f>IF(OR($G552="",$H552=""),"",IF($G552=0,"",$H552/$G552))</f>
        <v/>
      </c>
      <c r="K552" s="16">
        <f>IF(OR($B552="",$F552="",$E552="Arla 32"),"",IFERROR(1/(1/SUMPRODUCT(MAX(($B$5:$B$1004=$B552)*($F$5:$F$1004&lt;$F552)*($E$5:$E$1004&lt;&gt;"Arla 32")*$F$5:$F$1004))),""))</f>
        <v/>
      </c>
      <c r="L552" s="16">
        <f>IF($K552="","",$F552-$K552)</f>
        <v/>
      </c>
      <c r="M552" s="17">
        <f>IF(OR($L552="",$G552="",$I552="Não"),"",IF($G552=0,"",$L552/$G552))</f>
        <v/>
      </c>
      <c r="N552" s="18">
        <f>IF(OR($L552="",$H552=""),"",IF($L552&lt;=0,"",$H552/$L552))</f>
        <v/>
      </c>
      <c r="O552" s="15">
        <f>IF($L552="","",IF($L552&gt;Listas!$H$3,"Km rodado alto: confira o km digitado",IF(AND($M552&lt;&gt;"",Listas!$H$2&lt;&gt;""),IF($M552&lt;Listas!$H$2,"Média abaixo do esperado: confira",""),"")))</f>
        <v/>
      </c>
      <c r="P552" s="15" t="n"/>
    </row>
    <row r="553">
      <c r="A553" s="14" t="n"/>
      <c r="B553" s="15" t="n"/>
      <c r="C553" s="15" t="n"/>
      <c r="D553" s="15" t="n"/>
      <c r="E553" s="15" t="n"/>
      <c r="F553" s="16" t="n"/>
      <c r="G553" s="17" t="n"/>
      <c r="H553" s="18" t="n"/>
      <c r="I553" s="15" t="n"/>
      <c r="J553" s="19">
        <f>IF(OR($G553="",$H553=""),"",IF($G553=0,"",$H553/$G553))</f>
        <v/>
      </c>
      <c r="K553" s="16">
        <f>IF(OR($B553="",$F553="",$E553="Arla 32"),"",IFERROR(1/(1/SUMPRODUCT(MAX(($B$5:$B$1004=$B553)*($F$5:$F$1004&lt;$F553)*($E$5:$E$1004&lt;&gt;"Arla 32")*$F$5:$F$1004))),""))</f>
        <v/>
      </c>
      <c r="L553" s="16">
        <f>IF($K553="","",$F553-$K553)</f>
        <v/>
      </c>
      <c r="M553" s="17">
        <f>IF(OR($L553="",$G553="",$I553="Não"),"",IF($G553=0,"",$L553/$G553))</f>
        <v/>
      </c>
      <c r="N553" s="18">
        <f>IF(OR($L553="",$H553=""),"",IF($L553&lt;=0,"",$H553/$L553))</f>
        <v/>
      </c>
      <c r="O553" s="15">
        <f>IF($L553="","",IF($L553&gt;Listas!$H$3,"Km rodado alto: confira o km digitado",IF(AND($M553&lt;&gt;"",Listas!$H$2&lt;&gt;""),IF($M553&lt;Listas!$H$2,"Média abaixo do esperado: confira",""),"")))</f>
        <v/>
      </c>
      <c r="P553" s="15" t="n"/>
    </row>
    <row r="554">
      <c r="A554" s="14" t="n"/>
      <c r="B554" s="15" t="n"/>
      <c r="C554" s="15" t="n"/>
      <c r="D554" s="15" t="n"/>
      <c r="E554" s="15" t="n"/>
      <c r="F554" s="16" t="n"/>
      <c r="G554" s="17" t="n"/>
      <c r="H554" s="18" t="n"/>
      <c r="I554" s="15" t="n"/>
      <c r="J554" s="19">
        <f>IF(OR($G554="",$H554=""),"",IF($G554=0,"",$H554/$G554))</f>
        <v/>
      </c>
      <c r="K554" s="16">
        <f>IF(OR($B554="",$F554="",$E554="Arla 32"),"",IFERROR(1/(1/SUMPRODUCT(MAX(($B$5:$B$1004=$B554)*($F$5:$F$1004&lt;$F554)*($E$5:$E$1004&lt;&gt;"Arla 32")*$F$5:$F$1004))),""))</f>
        <v/>
      </c>
      <c r="L554" s="16">
        <f>IF($K554="","",$F554-$K554)</f>
        <v/>
      </c>
      <c r="M554" s="17">
        <f>IF(OR($L554="",$G554="",$I554="Não"),"",IF($G554=0,"",$L554/$G554))</f>
        <v/>
      </c>
      <c r="N554" s="18">
        <f>IF(OR($L554="",$H554=""),"",IF($L554&lt;=0,"",$H554/$L554))</f>
        <v/>
      </c>
      <c r="O554" s="15">
        <f>IF($L554="","",IF($L554&gt;Listas!$H$3,"Km rodado alto: confira o km digitado",IF(AND($M554&lt;&gt;"",Listas!$H$2&lt;&gt;""),IF($M554&lt;Listas!$H$2,"Média abaixo do esperado: confira",""),"")))</f>
        <v/>
      </c>
      <c r="P554" s="15" t="n"/>
    </row>
    <row r="555">
      <c r="A555" s="14" t="n"/>
      <c r="B555" s="15" t="n"/>
      <c r="C555" s="15" t="n"/>
      <c r="D555" s="15" t="n"/>
      <c r="E555" s="15" t="n"/>
      <c r="F555" s="16" t="n"/>
      <c r="G555" s="17" t="n"/>
      <c r="H555" s="18" t="n"/>
      <c r="I555" s="15" t="n"/>
      <c r="J555" s="19">
        <f>IF(OR($G555="",$H555=""),"",IF($G555=0,"",$H555/$G555))</f>
        <v/>
      </c>
      <c r="K555" s="16">
        <f>IF(OR($B555="",$F555="",$E555="Arla 32"),"",IFERROR(1/(1/SUMPRODUCT(MAX(($B$5:$B$1004=$B555)*($F$5:$F$1004&lt;$F555)*($E$5:$E$1004&lt;&gt;"Arla 32")*$F$5:$F$1004))),""))</f>
        <v/>
      </c>
      <c r="L555" s="16">
        <f>IF($K555="","",$F555-$K555)</f>
        <v/>
      </c>
      <c r="M555" s="17">
        <f>IF(OR($L555="",$G555="",$I555="Não"),"",IF($G555=0,"",$L555/$G555))</f>
        <v/>
      </c>
      <c r="N555" s="18">
        <f>IF(OR($L555="",$H555=""),"",IF($L555&lt;=0,"",$H555/$L555))</f>
        <v/>
      </c>
      <c r="O555" s="15">
        <f>IF($L555="","",IF($L555&gt;Listas!$H$3,"Km rodado alto: confira o km digitado",IF(AND($M555&lt;&gt;"",Listas!$H$2&lt;&gt;""),IF($M555&lt;Listas!$H$2,"Média abaixo do esperado: confira",""),"")))</f>
        <v/>
      </c>
      <c r="P555" s="15" t="n"/>
    </row>
    <row r="556">
      <c r="A556" s="14" t="n"/>
      <c r="B556" s="15" t="n"/>
      <c r="C556" s="15" t="n"/>
      <c r="D556" s="15" t="n"/>
      <c r="E556" s="15" t="n"/>
      <c r="F556" s="16" t="n"/>
      <c r="G556" s="17" t="n"/>
      <c r="H556" s="18" t="n"/>
      <c r="I556" s="15" t="n"/>
      <c r="J556" s="19">
        <f>IF(OR($G556="",$H556=""),"",IF($G556=0,"",$H556/$G556))</f>
        <v/>
      </c>
      <c r="K556" s="16">
        <f>IF(OR($B556="",$F556="",$E556="Arla 32"),"",IFERROR(1/(1/SUMPRODUCT(MAX(($B$5:$B$1004=$B556)*($F$5:$F$1004&lt;$F556)*($E$5:$E$1004&lt;&gt;"Arla 32")*$F$5:$F$1004))),""))</f>
        <v/>
      </c>
      <c r="L556" s="16">
        <f>IF($K556="","",$F556-$K556)</f>
        <v/>
      </c>
      <c r="M556" s="17">
        <f>IF(OR($L556="",$G556="",$I556="Não"),"",IF($G556=0,"",$L556/$G556))</f>
        <v/>
      </c>
      <c r="N556" s="18">
        <f>IF(OR($L556="",$H556=""),"",IF($L556&lt;=0,"",$H556/$L556))</f>
        <v/>
      </c>
      <c r="O556" s="15">
        <f>IF($L556="","",IF($L556&gt;Listas!$H$3,"Km rodado alto: confira o km digitado",IF(AND($M556&lt;&gt;"",Listas!$H$2&lt;&gt;""),IF($M556&lt;Listas!$H$2,"Média abaixo do esperado: confira",""),"")))</f>
        <v/>
      </c>
      <c r="P556" s="15" t="n"/>
    </row>
    <row r="557">
      <c r="A557" s="14" t="n"/>
      <c r="B557" s="15" t="n"/>
      <c r="C557" s="15" t="n"/>
      <c r="D557" s="15" t="n"/>
      <c r="E557" s="15" t="n"/>
      <c r="F557" s="16" t="n"/>
      <c r="G557" s="17" t="n"/>
      <c r="H557" s="18" t="n"/>
      <c r="I557" s="15" t="n"/>
      <c r="J557" s="19">
        <f>IF(OR($G557="",$H557=""),"",IF($G557=0,"",$H557/$G557))</f>
        <v/>
      </c>
      <c r="K557" s="16">
        <f>IF(OR($B557="",$F557="",$E557="Arla 32"),"",IFERROR(1/(1/SUMPRODUCT(MAX(($B$5:$B$1004=$B557)*($F$5:$F$1004&lt;$F557)*($E$5:$E$1004&lt;&gt;"Arla 32")*$F$5:$F$1004))),""))</f>
        <v/>
      </c>
      <c r="L557" s="16">
        <f>IF($K557="","",$F557-$K557)</f>
        <v/>
      </c>
      <c r="M557" s="17">
        <f>IF(OR($L557="",$G557="",$I557="Não"),"",IF($G557=0,"",$L557/$G557))</f>
        <v/>
      </c>
      <c r="N557" s="18">
        <f>IF(OR($L557="",$H557=""),"",IF($L557&lt;=0,"",$H557/$L557))</f>
        <v/>
      </c>
      <c r="O557" s="15">
        <f>IF($L557="","",IF($L557&gt;Listas!$H$3,"Km rodado alto: confira o km digitado",IF(AND($M557&lt;&gt;"",Listas!$H$2&lt;&gt;""),IF($M557&lt;Listas!$H$2,"Média abaixo do esperado: confira",""),"")))</f>
        <v/>
      </c>
      <c r="P557" s="15" t="n"/>
    </row>
    <row r="558">
      <c r="A558" s="14" t="n"/>
      <c r="B558" s="15" t="n"/>
      <c r="C558" s="15" t="n"/>
      <c r="D558" s="15" t="n"/>
      <c r="E558" s="15" t="n"/>
      <c r="F558" s="16" t="n"/>
      <c r="G558" s="17" t="n"/>
      <c r="H558" s="18" t="n"/>
      <c r="I558" s="15" t="n"/>
      <c r="J558" s="19">
        <f>IF(OR($G558="",$H558=""),"",IF($G558=0,"",$H558/$G558))</f>
        <v/>
      </c>
      <c r="K558" s="16">
        <f>IF(OR($B558="",$F558="",$E558="Arla 32"),"",IFERROR(1/(1/SUMPRODUCT(MAX(($B$5:$B$1004=$B558)*($F$5:$F$1004&lt;$F558)*($E$5:$E$1004&lt;&gt;"Arla 32")*$F$5:$F$1004))),""))</f>
        <v/>
      </c>
      <c r="L558" s="16">
        <f>IF($K558="","",$F558-$K558)</f>
        <v/>
      </c>
      <c r="M558" s="17">
        <f>IF(OR($L558="",$G558="",$I558="Não"),"",IF($G558=0,"",$L558/$G558))</f>
        <v/>
      </c>
      <c r="N558" s="18">
        <f>IF(OR($L558="",$H558=""),"",IF($L558&lt;=0,"",$H558/$L558))</f>
        <v/>
      </c>
      <c r="O558" s="15">
        <f>IF($L558="","",IF($L558&gt;Listas!$H$3,"Km rodado alto: confira o km digitado",IF(AND($M558&lt;&gt;"",Listas!$H$2&lt;&gt;""),IF($M558&lt;Listas!$H$2,"Média abaixo do esperado: confira",""),"")))</f>
        <v/>
      </c>
      <c r="P558" s="15" t="n"/>
    </row>
    <row r="559">
      <c r="A559" s="14" t="n"/>
      <c r="B559" s="15" t="n"/>
      <c r="C559" s="15" t="n"/>
      <c r="D559" s="15" t="n"/>
      <c r="E559" s="15" t="n"/>
      <c r="F559" s="16" t="n"/>
      <c r="G559" s="17" t="n"/>
      <c r="H559" s="18" t="n"/>
      <c r="I559" s="15" t="n"/>
      <c r="J559" s="19">
        <f>IF(OR($G559="",$H559=""),"",IF($G559=0,"",$H559/$G559))</f>
        <v/>
      </c>
      <c r="K559" s="16">
        <f>IF(OR($B559="",$F559="",$E559="Arla 32"),"",IFERROR(1/(1/SUMPRODUCT(MAX(($B$5:$B$1004=$B559)*($F$5:$F$1004&lt;$F559)*($E$5:$E$1004&lt;&gt;"Arla 32")*$F$5:$F$1004))),""))</f>
        <v/>
      </c>
      <c r="L559" s="16">
        <f>IF($K559="","",$F559-$K559)</f>
        <v/>
      </c>
      <c r="M559" s="17">
        <f>IF(OR($L559="",$G559="",$I559="Não"),"",IF($G559=0,"",$L559/$G559))</f>
        <v/>
      </c>
      <c r="N559" s="18">
        <f>IF(OR($L559="",$H559=""),"",IF($L559&lt;=0,"",$H559/$L559))</f>
        <v/>
      </c>
      <c r="O559" s="15">
        <f>IF($L559="","",IF($L559&gt;Listas!$H$3,"Km rodado alto: confira o km digitado",IF(AND($M559&lt;&gt;"",Listas!$H$2&lt;&gt;""),IF($M559&lt;Listas!$H$2,"Média abaixo do esperado: confira",""),"")))</f>
        <v/>
      </c>
      <c r="P559" s="15" t="n"/>
    </row>
    <row r="560">
      <c r="A560" s="14" t="n"/>
      <c r="B560" s="15" t="n"/>
      <c r="C560" s="15" t="n"/>
      <c r="D560" s="15" t="n"/>
      <c r="E560" s="15" t="n"/>
      <c r="F560" s="16" t="n"/>
      <c r="G560" s="17" t="n"/>
      <c r="H560" s="18" t="n"/>
      <c r="I560" s="15" t="n"/>
      <c r="J560" s="19">
        <f>IF(OR($G560="",$H560=""),"",IF($G560=0,"",$H560/$G560))</f>
        <v/>
      </c>
      <c r="K560" s="16">
        <f>IF(OR($B560="",$F560="",$E560="Arla 32"),"",IFERROR(1/(1/SUMPRODUCT(MAX(($B$5:$B$1004=$B560)*($F$5:$F$1004&lt;$F560)*($E$5:$E$1004&lt;&gt;"Arla 32")*$F$5:$F$1004))),""))</f>
        <v/>
      </c>
      <c r="L560" s="16">
        <f>IF($K560="","",$F560-$K560)</f>
        <v/>
      </c>
      <c r="M560" s="17">
        <f>IF(OR($L560="",$G560="",$I560="Não"),"",IF($G560=0,"",$L560/$G560))</f>
        <v/>
      </c>
      <c r="N560" s="18">
        <f>IF(OR($L560="",$H560=""),"",IF($L560&lt;=0,"",$H560/$L560))</f>
        <v/>
      </c>
      <c r="O560" s="15">
        <f>IF($L560="","",IF($L560&gt;Listas!$H$3,"Km rodado alto: confira o km digitado",IF(AND($M560&lt;&gt;"",Listas!$H$2&lt;&gt;""),IF($M560&lt;Listas!$H$2,"Média abaixo do esperado: confira",""),"")))</f>
        <v/>
      </c>
      <c r="P560" s="15" t="n"/>
    </row>
    <row r="561">
      <c r="A561" s="14" t="n"/>
      <c r="B561" s="15" t="n"/>
      <c r="C561" s="15" t="n"/>
      <c r="D561" s="15" t="n"/>
      <c r="E561" s="15" t="n"/>
      <c r="F561" s="16" t="n"/>
      <c r="G561" s="17" t="n"/>
      <c r="H561" s="18" t="n"/>
      <c r="I561" s="15" t="n"/>
      <c r="J561" s="19">
        <f>IF(OR($G561="",$H561=""),"",IF($G561=0,"",$H561/$G561))</f>
        <v/>
      </c>
      <c r="K561" s="16">
        <f>IF(OR($B561="",$F561="",$E561="Arla 32"),"",IFERROR(1/(1/SUMPRODUCT(MAX(($B$5:$B$1004=$B561)*($F$5:$F$1004&lt;$F561)*($E$5:$E$1004&lt;&gt;"Arla 32")*$F$5:$F$1004))),""))</f>
        <v/>
      </c>
      <c r="L561" s="16">
        <f>IF($K561="","",$F561-$K561)</f>
        <v/>
      </c>
      <c r="M561" s="17">
        <f>IF(OR($L561="",$G561="",$I561="Não"),"",IF($G561=0,"",$L561/$G561))</f>
        <v/>
      </c>
      <c r="N561" s="18">
        <f>IF(OR($L561="",$H561=""),"",IF($L561&lt;=0,"",$H561/$L561))</f>
        <v/>
      </c>
      <c r="O561" s="15">
        <f>IF($L561="","",IF($L561&gt;Listas!$H$3,"Km rodado alto: confira o km digitado",IF(AND($M561&lt;&gt;"",Listas!$H$2&lt;&gt;""),IF($M561&lt;Listas!$H$2,"Média abaixo do esperado: confira",""),"")))</f>
        <v/>
      </c>
      <c r="P561" s="15" t="n"/>
    </row>
    <row r="562">
      <c r="A562" s="14" t="n"/>
      <c r="B562" s="15" t="n"/>
      <c r="C562" s="15" t="n"/>
      <c r="D562" s="15" t="n"/>
      <c r="E562" s="15" t="n"/>
      <c r="F562" s="16" t="n"/>
      <c r="G562" s="17" t="n"/>
      <c r="H562" s="18" t="n"/>
      <c r="I562" s="15" t="n"/>
      <c r="J562" s="19">
        <f>IF(OR($G562="",$H562=""),"",IF($G562=0,"",$H562/$G562))</f>
        <v/>
      </c>
      <c r="K562" s="16">
        <f>IF(OR($B562="",$F562="",$E562="Arla 32"),"",IFERROR(1/(1/SUMPRODUCT(MAX(($B$5:$B$1004=$B562)*($F$5:$F$1004&lt;$F562)*($E$5:$E$1004&lt;&gt;"Arla 32")*$F$5:$F$1004))),""))</f>
        <v/>
      </c>
      <c r="L562" s="16">
        <f>IF($K562="","",$F562-$K562)</f>
        <v/>
      </c>
      <c r="M562" s="17">
        <f>IF(OR($L562="",$G562="",$I562="Não"),"",IF($G562=0,"",$L562/$G562))</f>
        <v/>
      </c>
      <c r="N562" s="18">
        <f>IF(OR($L562="",$H562=""),"",IF($L562&lt;=0,"",$H562/$L562))</f>
        <v/>
      </c>
      <c r="O562" s="15">
        <f>IF($L562="","",IF($L562&gt;Listas!$H$3,"Km rodado alto: confira o km digitado",IF(AND($M562&lt;&gt;"",Listas!$H$2&lt;&gt;""),IF($M562&lt;Listas!$H$2,"Média abaixo do esperado: confira",""),"")))</f>
        <v/>
      </c>
      <c r="P562" s="15" t="n"/>
    </row>
    <row r="563">
      <c r="A563" s="14" t="n"/>
      <c r="B563" s="15" t="n"/>
      <c r="C563" s="15" t="n"/>
      <c r="D563" s="15" t="n"/>
      <c r="E563" s="15" t="n"/>
      <c r="F563" s="16" t="n"/>
      <c r="G563" s="17" t="n"/>
      <c r="H563" s="18" t="n"/>
      <c r="I563" s="15" t="n"/>
      <c r="J563" s="19">
        <f>IF(OR($G563="",$H563=""),"",IF($G563=0,"",$H563/$G563))</f>
        <v/>
      </c>
      <c r="K563" s="16">
        <f>IF(OR($B563="",$F563="",$E563="Arla 32"),"",IFERROR(1/(1/SUMPRODUCT(MAX(($B$5:$B$1004=$B563)*($F$5:$F$1004&lt;$F563)*($E$5:$E$1004&lt;&gt;"Arla 32")*$F$5:$F$1004))),""))</f>
        <v/>
      </c>
      <c r="L563" s="16">
        <f>IF($K563="","",$F563-$K563)</f>
        <v/>
      </c>
      <c r="M563" s="17">
        <f>IF(OR($L563="",$G563="",$I563="Não"),"",IF($G563=0,"",$L563/$G563))</f>
        <v/>
      </c>
      <c r="N563" s="18">
        <f>IF(OR($L563="",$H563=""),"",IF($L563&lt;=0,"",$H563/$L563))</f>
        <v/>
      </c>
      <c r="O563" s="15">
        <f>IF($L563="","",IF($L563&gt;Listas!$H$3,"Km rodado alto: confira o km digitado",IF(AND($M563&lt;&gt;"",Listas!$H$2&lt;&gt;""),IF($M563&lt;Listas!$H$2,"Média abaixo do esperado: confira",""),"")))</f>
        <v/>
      </c>
      <c r="P563" s="15" t="n"/>
    </row>
    <row r="564">
      <c r="A564" s="14" t="n"/>
      <c r="B564" s="15" t="n"/>
      <c r="C564" s="15" t="n"/>
      <c r="D564" s="15" t="n"/>
      <c r="E564" s="15" t="n"/>
      <c r="F564" s="16" t="n"/>
      <c r="G564" s="17" t="n"/>
      <c r="H564" s="18" t="n"/>
      <c r="I564" s="15" t="n"/>
      <c r="J564" s="19">
        <f>IF(OR($G564="",$H564=""),"",IF($G564=0,"",$H564/$G564))</f>
        <v/>
      </c>
      <c r="K564" s="16">
        <f>IF(OR($B564="",$F564="",$E564="Arla 32"),"",IFERROR(1/(1/SUMPRODUCT(MAX(($B$5:$B$1004=$B564)*($F$5:$F$1004&lt;$F564)*($E$5:$E$1004&lt;&gt;"Arla 32")*$F$5:$F$1004))),""))</f>
        <v/>
      </c>
      <c r="L564" s="16">
        <f>IF($K564="","",$F564-$K564)</f>
        <v/>
      </c>
      <c r="M564" s="17">
        <f>IF(OR($L564="",$G564="",$I564="Não"),"",IF($G564=0,"",$L564/$G564))</f>
        <v/>
      </c>
      <c r="N564" s="18">
        <f>IF(OR($L564="",$H564=""),"",IF($L564&lt;=0,"",$H564/$L564))</f>
        <v/>
      </c>
      <c r="O564" s="15">
        <f>IF($L564="","",IF($L564&gt;Listas!$H$3,"Km rodado alto: confira o km digitado",IF(AND($M564&lt;&gt;"",Listas!$H$2&lt;&gt;""),IF($M564&lt;Listas!$H$2,"Média abaixo do esperado: confira",""),"")))</f>
        <v/>
      </c>
      <c r="P564" s="15" t="n"/>
    </row>
    <row r="565">
      <c r="A565" s="14" t="n"/>
      <c r="B565" s="15" t="n"/>
      <c r="C565" s="15" t="n"/>
      <c r="D565" s="15" t="n"/>
      <c r="E565" s="15" t="n"/>
      <c r="F565" s="16" t="n"/>
      <c r="G565" s="17" t="n"/>
      <c r="H565" s="18" t="n"/>
      <c r="I565" s="15" t="n"/>
      <c r="J565" s="19">
        <f>IF(OR($G565="",$H565=""),"",IF($G565=0,"",$H565/$G565))</f>
        <v/>
      </c>
      <c r="K565" s="16">
        <f>IF(OR($B565="",$F565="",$E565="Arla 32"),"",IFERROR(1/(1/SUMPRODUCT(MAX(($B$5:$B$1004=$B565)*($F$5:$F$1004&lt;$F565)*($E$5:$E$1004&lt;&gt;"Arla 32")*$F$5:$F$1004))),""))</f>
        <v/>
      </c>
      <c r="L565" s="16">
        <f>IF($K565="","",$F565-$K565)</f>
        <v/>
      </c>
      <c r="M565" s="17">
        <f>IF(OR($L565="",$G565="",$I565="Não"),"",IF($G565=0,"",$L565/$G565))</f>
        <v/>
      </c>
      <c r="N565" s="18">
        <f>IF(OR($L565="",$H565=""),"",IF($L565&lt;=0,"",$H565/$L565))</f>
        <v/>
      </c>
      <c r="O565" s="15">
        <f>IF($L565="","",IF($L565&gt;Listas!$H$3,"Km rodado alto: confira o km digitado",IF(AND($M565&lt;&gt;"",Listas!$H$2&lt;&gt;""),IF($M565&lt;Listas!$H$2,"Média abaixo do esperado: confira",""),"")))</f>
        <v/>
      </c>
      <c r="P565" s="15" t="n"/>
    </row>
    <row r="566">
      <c r="A566" s="14" t="n"/>
      <c r="B566" s="15" t="n"/>
      <c r="C566" s="15" t="n"/>
      <c r="D566" s="15" t="n"/>
      <c r="E566" s="15" t="n"/>
      <c r="F566" s="16" t="n"/>
      <c r="G566" s="17" t="n"/>
      <c r="H566" s="18" t="n"/>
      <c r="I566" s="15" t="n"/>
      <c r="J566" s="19">
        <f>IF(OR($G566="",$H566=""),"",IF($G566=0,"",$H566/$G566))</f>
        <v/>
      </c>
      <c r="K566" s="16">
        <f>IF(OR($B566="",$F566="",$E566="Arla 32"),"",IFERROR(1/(1/SUMPRODUCT(MAX(($B$5:$B$1004=$B566)*($F$5:$F$1004&lt;$F566)*($E$5:$E$1004&lt;&gt;"Arla 32")*$F$5:$F$1004))),""))</f>
        <v/>
      </c>
      <c r="L566" s="16">
        <f>IF($K566="","",$F566-$K566)</f>
        <v/>
      </c>
      <c r="M566" s="17">
        <f>IF(OR($L566="",$G566="",$I566="Não"),"",IF($G566=0,"",$L566/$G566))</f>
        <v/>
      </c>
      <c r="N566" s="18">
        <f>IF(OR($L566="",$H566=""),"",IF($L566&lt;=0,"",$H566/$L566))</f>
        <v/>
      </c>
      <c r="O566" s="15">
        <f>IF($L566="","",IF($L566&gt;Listas!$H$3,"Km rodado alto: confira o km digitado",IF(AND($M566&lt;&gt;"",Listas!$H$2&lt;&gt;""),IF($M566&lt;Listas!$H$2,"Média abaixo do esperado: confira",""),"")))</f>
        <v/>
      </c>
      <c r="P566" s="15" t="n"/>
    </row>
    <row r="567">
      <c r="A567" s="14" t="n"/>
      <c r="B567" s="15" t="n"/>
      <c r="C567" s="15" t="n"/>
      <c r="D567" s="15" t="n"/>
      <c r="E567" s="15" t="n"/>
      <c r="F567" s="16" t="n"/>
      <c r="G567" s="17" t="n"/>
      <c r="H567" s="18" t="n"/>
      <c r="I567" s="15" t="n"/>
      <c r="J567" s="19">
        <f>IF(OR($G567="",$H567=""),"",IF($G567=0,"",$H567/$G567))</f>
        <v/>
      </c>
      <c r="K567" s="16">
        <f>IF(OR($B567="",$F567="",$E567="Arla 32"),"",IFERROR(1/(1/SUMPRODUCT(MAX(($B$5:$B$1004=$B567)*($F$5:$F$1004&lt;$F567)*($E$5:$E$1004&lt;&gt;"Arla 32")*$F$5:$F$1004))),""))</f>
        <v/>
      </c>
      <c r="L567" s="16">
        <f>IF($K567="","",$F567-$K567)</f>
        <v/>
      </c>
      <c r="M567" s="17">
        <f>IF(OR($L567="",$G567="",$I567="Não"),"",IF($G567=0,"",$L567/$G567))</f>
        <v/>
      </c>
      <c r="N567" s="18">
        <f>IF(OR($L567="",$H567=""),"",IF($L567&lt;=0,"",$H567/$L567))</f>
        <v/>
      </c>
      <c r="O567" s="15">
        <f>IF($L567="","",IF($L567&gt;Listas!$H$3,"Km rodado alto: confira o km digitado",IF(AND($M567&lt;&gt;"",Listas!$H$2&lt;&gt;""),IF($M567&lt;Listas!$H$2,"Média abaixo do esperado: confira",""),"")))</f>
        <v/>
      </c>
      <c r="P567" s="15" t="n"/>
    </row>
    <row r="568">
      <c r="A568" s="14" t="n"/>
      <c r="B568" s="15" t="n"/>
      <c r="C568" s="15" t="n"/>
      <c r="D568" s="15" t="n"/>
      <c r="E568" s="15" t="n"/>
      <c r="F568" s="16" t="n"/>
      <c r="G568" s="17" t="n"/>
      <c r="H568" s="18" t="n"/>
      <c r="I568" s="15" t="n"/>
      <c r="J568" s="19">
        <f>IF(OR($G568="",$H568=""),"",IF($G568=0,"",$H568/$G568))</f>
        <v/>
      </c>
      <c r="K568" s="16">
        <f>IF(OR($B568="",$F568="",$E568="Arla 32"),"",IFERROR(1/(1/SUMPRODUCT(MAX(($B$5:$B$1004=$B568)*($F$5:$F$1004&lt;$F568)*($E$5:$E$1004&lt;&gt;"Arla 32")*$F$5:$F$1004))),""))</f>
        <v/>
      </c>
      <c r="L568" s="16">
        <f>IF($K568="","",$F568-$K568)</f>
        <v/>
      </c>
      <c r="M568" s="17">
        <f>IF(OR($L568="",$G568="",$I568="Não"),"",IF($G568=0,"",$L568/$G568))</f>
        <v/>
      </c>
      <c r="N568" s="18">
        <f>IF(OR($L568="",$H568=""),"",IF($L568&lt;=0,"",$H568/$L568))</f>
        <v/>
      </c>
      <c r="O568" s="15">
        <f>IF($L568="","",IF($L568&gt;Listas!$H$3,"Km rodado alto: confira o km digitado",IF(AND($M568&lt;&gt;"",Listas!$H$2&lt;&gt;""),IF($M568&lt;Listas!$H$2,"Média abaixo do esperado: confira",""),"")))</f>
        <v/>
      </c>
      <c r="P568" s="15" t="n"/>
    </row>
    <row r="569">
      <c r="A569" s="14" t="n"/>
      <c r="B569" s="15" t="n"/>
      <c r="C569" s="15" t="n"/>
      <c r="D569" s="15" t="n"/>
      <c r="E569" s="15" t="n"/>
      <c r="F569" s="16" t="n"/>
      <c r="G569" s="17" t="n"/>
      <c r="H569" s="18" t="n"/>
      <c r="I569" s="15" t="n"/>
      <c r="J569" s="19">
        <f>IF(OR($G569="",$H569=""),"",IF($G569=0,"",$H569/$G569))</f>
        <v/>
      </c>
      <c r="K569" s="16">
        <f>IF(OR($B569="",$F569="",$E569="Arla 32"),"",IFERROR(1/(1/SUMPRODUCT(MAX(($B$5:$B$1004=$B569)*($F$5:$F$1004&lt;$F569)*($E$5:$E$1004&lt;&gt;"Arla 32")*$F$5:$F$1004))),""))</f>
        <v/>
      </c>
      <c r="L569" s="16">
        <f>IF($K569="","",$F569-$K569)</f>
        <v/>
      </c>
      <c r="M569" s="17">
        <f>IF(OR($L569="",$G569="",$I569="Não"),"",IF($G569=0,"",$L569/$G569))</f>
        <v/>
      </c>
      <c r="N569" s="18">
        <f>IF(OR($L569="",$H569=""),"",IF($L569&lt;=0,"",$H569/$L569))</f>
        <v/>
      </c>
      <c r="O569" s="15">
        <f>IF($L569="","",IF($L569&gt;Listas!$H$3,"Km rodado alto: confira o km digitado",IF(AND($M569&lt;&gt;"",Listas!$H$2&lt;&gt;""),IF($M569&lt;Listas!$H$2,"Média abaixo do esperado: confira",""),"")))</f>
        <v/>
      </c>
      <c r="P569" s="15" t="n"/>
    </row>
    <row r="570">
      <c r="A570" s="14" t="n"/>
      <c r="B570" s="15" t="n"/>
      <c r="C570" s="15" t="n"/>
      <c r="D570" s="15" t="n"/>
      <c r="E570" s="15" t="n"/>
      <c r="F570" s="16" t="n"/>
      <c r="G570" s="17" t="n"/>
      <c r="H570" s="18" t="n"/>
      <c r="I570" s="15" t="n"/>
      <c r="J570" s="19">
        <f>IF(OR($G570="",$H570=""),"",IF($G570=0,"",$H570/$G570))</f>
        <v/>
      </c>
      <c r="K570" s="16">
        <f>IF(OR($B570="",$F570="",$E570="Arla 32"),"",IFERROR(1/(1/SUMPRODUCT(MAX(($B$5:$B$1004=$B570)*($F$5:$F$1004&lt;$F570)*($E$5:$E$1004&lt;&gt;"Arla 32")*$F$5:$F$1004))),""))</f>
        <v/>
      </c>
      <c r="L570" s="16">
        <f>IF($K570="","",$F570-$K570)</f>
        <v/>
      </c>
      <c r="M570" s="17">
        <f>IF(OR($L570="",$G570="",$I570="Não"),"",IF($G570=0,"",$L570/$G570))</f>
        <v/>
      </c>
      <c r="N570" s="18">
        <f>IF(OR($L570="",$H570=""),"",IF($L570&lt;=0,"",$H570/$L570))</f>
        <v/>
      </c>
      <c r="O570" s="15">
        <f>IF($L570="","",IF($L570&gt;Listas!$H$3,"Km rodado alto: confira o km digitado",IF(AND($M570&lt;&gt;"",Listas!$H$2&lt;&gt;""),IF($M570&lt;Listas!$H$2,"Média abaixo do esperado: confira",""),"")))</f>
        <v/>
      </c>
      <c r="P570" s="15" t="n"/>
    </row>
    <row r="571">
      <c r="A571" s="14" t="n"/>
      <c r="B571" s="15" t="n"/>
      <c r="C571" s="15" t="n"/>
      <c r="D571" s="15" t="n"/>
      <c r="E571" s="15" t="n"/>
      <c r="F571" s="16" t="n"/>
      <c r="G571" s="17" t="n"/>
      <c r="H571" s="18" t="n"/>
      <c r="I571" s="15" t="n"/>
      <c r="J571" s="19">
        <f>IF(OR($G571="",$H571=""),"",IF($G571=0,"",$H571/$G571))</f>
        <v/>
      </c>
      <c r="K571" s="16">
        <f>IF(OR($B571="",$F571="",$E571="Arla 32"),"",IFERROR(1/(1/SUMPRODUCT(MAX(($B$5:$B$1004=$B571)*($F$5:$F$1004&lt;$F571)*($E$5:$E$1004&lt;&gt;"Arla 32")*$F$5:$F$1004))),""))</f>
        <v/>
      </c>
      <c r="L571" s="16">
        <f>IF($K571="","",$F571-$K571)</f>
        <v/>
      </c>
      <c r="M571" s="17">
        <f>IF(OR($L571="",$G571="",$I571="Não"),"",IF($G571=0,"",$L571/$G571))</f>
        <v/>
      </c>
      <c r="N571" s="18">
        <f>IF(OR($L571="",$H571=""),"",IF($L571&lt;=0,"",$H571/$L571))</f>
        <v/>
      </c>
      <c r="O571" s="15">
        <f>IF($L571="","",IF($L571&gt;Listas!$H$3,"Km rodado alto: confira o km digitado",IF(AND($M571&lt;&gt;"",Listas!$H$2&lt;&gt;""),IF($M571&lt;Listas!$H$2,"Média abaixo do esperado: confira",""),"")))</f>
        <v/>
      </c>
      <c r="P571" s="15" t="n"/>
    </row>
    <row r="572">
      <c r="A572" s="14" t="n"/>
      <c r="B572" s="15" t="n"/>
      <c r="C572" s="15" t="n"/>
      <c r="D572" s="15" t="n"/>
      <c r="E572" s="15" t="n"/>
      <c r="F572" s="16" t="n"/>
      <c r="G572" s="17" t="n"/>
      <c r="H572" s="18" t="n"/>
      <c r="I572" s="15" t="n"/>
      <c r="J572" s="19">
        <f>IF(OR($G572="",$H572=""),"",IF($G572=0,"",$H572/$G572))</f>
        <v/>
      </c>
      <c r="K572" s="16">
        <f>IF(OR($B572="",$F572="",$E572="Arla 32"),"",IFERROR(1/(1/SUMPRODUCT(MAX(($B$5:$B$1004=$B572)*($F$5:$F$1004&lt;$F572)*($E$5:$E$1004&lt;&gt;"Arla 32")*$F$5:$F$1004))),""))</f>
        <v/>
      </c>
      <c r="L572" s="16">
        <f>IF($K572="","",$F572-$K572)</f>
        <v/>
      </c>
      <c r="M572" s="17">
        <f>IF(OR($L572="",$G572="",$I572="Não"),"",IF($G572=0,"",$L572/$G572))</f>
        <v/>
      </c>
      <c r="N572" s="18">
        <f>IF(OR($L572="",$H572=""),"",IF($L572&lt;=0,"",$H572/$L572))</f>
        <v/>
      </c>
      <c r="O572" s="15">
        <f>IF($L572="","",IF($L572&gt;Listas!$H$3,"Km rodado alto: confira o km digitado",IF(AND($M572&lt;&gt;"",Listas!$H$2&lt;&gt;""),IF($M572&lt;Listas!$H$2,"Média abaixo do esperado: confira",""),"")))</f>
        <v/>
      </c>
      <c r="P572" s="15" t="n"/>
    </row>
    <row r="573">
      <c r="A573" s="14" t="n"/>
      <c r="B573" s="15" t="n"/>
      <c r="C573" s="15" t="n"/>
      <c r="D573" s="15" t="n"/>
      <c r="E573" s="15" t="n"/>
      <c r="F573" s="16" t="n"/>
      <c r="G573" s="17" t="n"/>
      <c r="H573" s="18" t="n"/>
      <c r="I573" s="15" t="n"/>
      <c r="J573" s="19">
        <f>IF(OR($G573="",$H573=""),"",IF($G573=0,"",$H573/$G573))</f>
        <v/>
      </c>
      <c r="K573" s="16">
        <f>IF(OR($B573="",$F573="",$E573="Arla 32"),"",IFERROR(1/(1/SUMPRODUCT(MAX(($B$5:$B$1004=$B573)*($F$5:$F$1004&lt;$F573)*($E$5:$E$1004&lt;&gt;"Arla 32")*$F$5:$F$1004))),""))</f>
        <v/>
      </c>
      <c r="L573" s="16">
        <f>IF($K573="","",$F573-$K573)</f>
        <v/>
      </c>
      <c r="M573" s="17">
        <f>IF(OR($L573="",$G573="",$I573="Não"),"",IF($G573=0,"",$L573/$G573))</f>
        <v/>
      </c>
      <c r="N573" s="18">
        <f>IF(OR($L573="",$H573=""),"",IF($L573&lt;=0,"",$H573/$L573))</f>
        <v/>
      </c>
      <c r="O573" s="15">
        <f>IF($L573="","",IF($L573&gt;Listas!$H$3,"Km rodado alto: confira o km digitado",IF(AND($M573&lt;&gt;"",Listas!$H$2&lt;&gt;""),IF($M573&lt;Listas!$H$2,"Média abaixo do esperado: confira",""),"")))</f>
        <v/>
      </c>
      <c r="P573" s="15" t="n"/>
    </row>
    <row r="574">
      <c r="A574" s="14" t="n"/>
      <c r="B574" s="15" t="n"/>
      <c r="C574" s="15" t="n"/>
      <c r="D574" s="15" t="n"/>
      <c r="E574" s="15" t="n"/>
      <c r="F574" s="16" t="n"/>
      <c r="G574" s="17" t="n"/>
      <c r="H574" s="18" t="n"/>
      <c r="I574" s="15" t="n"/>
      <c r="J574" s="19">
        <f>IF(OR($G574="",$H574=""),"",IF($G574=0,"",$H574/$G574))</f>
        <v/>
      </c>
      <c r="K574" s="16">
        <f>IF(OR($B574="",$F574="",$E574="Arla 32"),"",IFERROR(1/(1/SUMPRODUCT(MAX(($B$5:$B$1004=$B574)*($F$5:$F$1004&lt;$F574)*($E$5:$E$1004&lt;&gt;"Arla 32")*$F$5:$F$1004))),""))</f>
        <v/>
      </c>
      <c r="L574" s="16">
        <f>IF($K574="","",$F574-$K574)</f>
        <v/>
      </c>
      <c r="M574" s="17">
        <f>IF(OR($L574="",$G574="",$I574="Não"),"",IF($G574=0,"",$L574/$G574))</f>
        <v/>
      </c>
      <c r="N574" s="18">
        <f>IF(OR($L574="",$H574=""),"",IF($L574&lt;=0,"",$H574/$L574))</f>
        <v/>
      </c>
      <c r="O574" s="15">
        <f>IF($L574="","",IF($L574&gt;Listas!$H$3,"Km rodado alto: confira o km digitado",IF(AND($M574&lt;&gt;"",Listas!$H$2&lt;&gt;""),IF($M574&lt;Listas!$H$2,"Média abaixo do esperado: confira",""),"")))</f>
        <v/>
      </c>
      <c r="P574" s="15" t="n"/>
    </row>
    <row r="575">
      <c r="A575" s="14" t="n"/>
      <c r="B575" s="15" t="n"/>
      <c r="C575" s="15" t="n"/>
      <c r="D575" s="15" t="n"/>
      <c r="E575" s="15" t="n"/>
      <c r="F575" s="16" t="n"/>
      <c r="G575" s="17" t="n"/>
      <c r="H575" s="18" t="n"/>
      <c r="I575" s="15" t="n"/>
      <c r="J575" s="19">
        <f>IF(OR($G575="",$H575=""),"",IF($G575=0,"",$H575/$G575))</f>
        <v/>
      </c>
      <c r="K575" s="16">
        <f>IF(OR($B575="",$F575="",$E575="Arla 32"),"",IFERROR(1/(1/SUMPRODUCT(MAX(($B$5:$B$1004=$B575)*($F$5:$F$1004&lt;$F575)*($E$5:$E$1004&lt;&gt;"Arla 32")*$F$5:$F$1004))),""))</f>
        <v/>
      </c>
      <c r="L575" s="16">
        <f>IF($K575="","",$F575-$K575)</f>
        <v/>
      </c>
      <c r="M575" s="17">
        <f>IF(OR($L575="",$G575="",$I575="Não"),"",IF($G575=0,"",$L575/$G575))</f>
        <v/>
      </c>
      <c r="N575" s="18">
        <f>IF(OR($L575="",$H575=""),"",IF($L575&lt;=0,"",$H575/$L575))</f>
        <v/>
      </c>
      <c r="O575" s="15">
        <f>IF($L575="","",IF($L575&gt;Listas!$H$3,"Km rodado alto: confira o km digitado",IF(AND($M575&lt;&gt;"",Listas!$H$2&lt;&gt;""),IF($M575&lt;Listas!$H$2,"Média abaixo do esperado: confira",""),"")))</f>
        <v/>
      </c>
      <c r="P575" s="15" t="n"/>
    </row>
    <row r="576">
      <c r="A576" s="14" t="n"/>
      <c r="B576" s="15" t="n"/>
      <c r="C576" s="15" t="n"/>
      <c r="D576" s="15" t="n"/>
      <c r="E576" s="15" t="n"/>
      <c r="F576" s="16" t="n"/>
      <c r="G576" s="17" t="n"/>
      <c r="H576" s="18" t="n"/>
      <c r="I576" s="15" t="n"/>
      <c r="J576" s="19">
        <f>IF(OR($G576="",$H576=""),"",IF($G576=0,"",$H576/$G576))</f>
        <v/>
      </c>
      <c r="K576" s="16">
        <f>IF(OR($B576="",$F576="",$E576="Arla 32"),"",IFERROR(1/(1/SUMPRODUCT(MAX(($B$5:$B$1004=$B576)*($F$5:$F$1004&lt;$F576)*($E$5:$E$1004&lt;&gt;"Arla 32")*$F$5:$F$1004))),""))</f>
        <v/>
      </c>
      <c r="L576" s="16">
        <f>IF($K576="","",$F576-$K576)</f>
        <v/>
      </c>
      <c r="M576" s="17">
        <f>IF(OR($L576="",$G576="",$I576="Não"),"",IF($G576=0,"",$L576/$G576))</f>
        <v/>
      </c>
      <c r="N576" s="18">
        <f>IF(OR($L576="",$H576=""),"",IF($L576&lt;=0,"",$H576/$L576))</f>
        <v/>
      </c>
      <c r="O576" s="15">
        <f>IF($L576="","",IF($L576&gt;Listas!$H$3,"Km rodado alto: confira o km digitado",IF(AND($M576&lt;&gt;"",Listas!$H$2&lt;&gt;""),IF($M576&lt;Listas!$H$2,"Média abaixo do esperado: confira",""),"")))</f>
        <v/>
      </c>
      <c r="P576" s="15" t="n"/>
    </row>
    <row r="577">
      <c r="A577" s="14" t="n"/>
      <c r="B577" s="15" t="n"/>
      <c r="C577" s="15" t="n"/>
      <c r="D577" s="15" t="n"/>
      <c r="E577" s="15" t="n"/>
      <c r="F577" s="16" t="n"/>
      <c r="G577" s="17" t="n"/>
      <c r="H577" s="18" t="n"/>
      <c r="I577" s="15" t="n"/>
      <c r="J577" s="19">
        <f>IF(OR($G577="",$H577=""),"",IF($G577=0,"",$H577/$G577))</f>
        <v/>
      </c>
      <c r="K577" s="16">
        <f>IF(OR($B577="",$F577="",$E577="Arla 32"),"",IFERROR(1/(1/SUMPRODUCT(MAX(($B$5:$B$1004=$B577)*($F$5:$F$1004&lt;$F577)*($E$5:$E$1004&lt;&gt;"Arla 32")*$F$5:$F$1004))),""))</f>
        <v/>
      </c>
      <c r="L577" s="16">
        <f>IF($K577="","",$F577-$K577)</f>
        <v/>
      </c>
      <c r="M577" s="17">
        <f>IF(OR($L577="",$G577="",$I577="Não"),"",IF($G577=0,"",$L577/$G577))</f>
        <v/>
      </c>
      <c r="N577" s="18">
        <f>IF(OR($L577="",$H577=""),"",IF($L577&lt;=0,"",$H577/$L577))</f>
        <v/>
      </c>
      <c r="O577" s="15">
        <f>IF($L577="","",IF($L577&gt;Listas!$H$3,"Km rodado alto: confira o km digitado",IF(AND($M577&lt;&gt;"",Listas!$H$2&lt;&gt;""),IF($M577&lt;Listas!$H$2,"Média abaixo do esperado: confira",""),"")))</f>
        <v/>
      </c>
      <c r="P577" s="15" t="n"/>
    </row>
    <row r="578">
      <c r="A578" s="14" t="n"/>
      <c r="B578" s="15" t="n"/>
      <c r="C578" s="15" t="n"/>
      <c r="D578" s="15" t="n"/>
      <c r="E578" s="15" t="n"/>
      <c r="F578" s="16" t="n"/>
      <c r="G578" s="17" t="n"/>
      <c r="H578" s="18" t="n"/>
      <c r="I578" s="15" t="n"/>
      <c r="J578" s="19">
        <f>IF(OR($G578="",$H578=""),"",IF($G578=0,"",$H578/$G578))</f>
        <v/>
      </c>
      <c r="K578" s="16">
        <f>IF(OR($B578="",$F578="",$E578="Arla 32"),"",IFERROR(1/(1/SUMPRODUCT(MAX(($B$5:$B$1004=$B578)*($F$5:$F$1004&lt;$F578)*($E$5:$E$1004&lt;&gt;"Arla 32")*$F$5:$F$1004))),""))</f>
        <v/>
      </c>
      <c r="L578" s="16">
        <f>IF($K578="","",$F578-$K578)</f>
        <v/>
      </c>
      <c r="M578" s="17">
        <f>IF(OR($L578="",$G578="",$I578="Não"),"",IF($G578=0,"",$L578/$G578))</f>
        <v/>
      </c>
      <c r="N578" s="18">
        <f>IF(OR($L578="",$H578=""),"",IF($L578&lt;=0,"",$H578/$L578))</f>
        <v/>
      </c>
      <c r="O578" s="15">
        <f>IF($L578="","",IF($L578&gt;Listas!$H$3,"Km rodado alto: confira o km digitado",IF(AND($M578&lt;&gt;"",Listas!$H$2&lt;&gt;""),IF($M578&lt;Listas!$H$2,"Média abaixo do esperado: confira",""),"")))</f>
        <v/>
      </c>
      <c r="P578" s="15" t="n"/>
    </row>
    <row r="579">
      <c r="A579" s="14" t="n"/>
      <c r="B579" s="15" t="n"/>
      <c r="C579" s="15" t="n"/>
      <c r="D579" s="15" t="n"/>
      <c r="E579" s="15" t="n"/>
      <c r="F579" s="16" t="n"/>
      <c r="G579" s="17" t="n"/>
      <c r="H579" s="18" t="n"/>
      <c r="I579" s="15" t="n"/>
      <c r="J579" s="19">
        <f>IF(OR($G579="",$H579=""),"",IF($G579=0,"",$H579/$G579))</f>
        <v/>
      </c>
      <c r="K579" s="16">
        <f>IF(OR($B579="",$F579="",$E579="Arla 32"),"",IFERROR(1/(1/SUMPRODUCT(MAX(($B$5:$B$1004=$B579)*($F$5:$F$1004&lt;$F579)*($E$5:$E$1004&lt;&gt;"Arla 32")*$F$5:$F$1004))),""))</f>
        <v/>
      </c>
      <c r="L579" s="16">
        <f>IF($K579="","",$F579-$K579)</f>
        <v/>
      </c>
      <c r="M579" s="17">
        <f>IF(OR($L579="",$G579="",$I579="Não"),"",IF($G579=0,"",$L579/$G579))</f>
        <v/>
      </c>
      <c r="N579" s="18">
        <f>IF(OR($L579="",$H579=""),"",IF($L579&lt;=0,"",$H579/$L579))</f>
        <v/>
      </c>
      <c r="O579" s="15">
        <f>IF($L579="","",IF($L579&gt;Listas!$H$3,"Km rodado alto: confira o km digitado",IF(AND($M579&lt;&gt;"",Listas!$H$2&lt;&gt;""),IF($M579&lt;Listas!$H$2,"Média abaixo do esperado: confira",""),"")))</f>
        <v/>
      </c>
      <c r="P579" s="15" t="n"/>
    </row>
    <row r="580">
      <c r="A580" s="14" t="n"/>
      <c r="B580" s="15" t="n"/>
      <c r="C580" s="15" t="n"/>
      <c r="D580" s="15" t="n"/>
      <c r="E580" s="15" t="n"/>
      <c r="F580" s="16" t="n"/>
      <c r="G580" s="17" t="n"/>
      <c r="H580" s="18" t="n"/>
      <c r="I580" s="15" t="n"/>
      <c r="J580" s="19">
        <f>IF(OR($G580="",$H580=""),"",IF($G580=0,"",$H580/$G580))</f>
        <v/>
      </c>
      <c r="K580" s="16">
        <f>IF(OR($B580="",$F580="",$E580="Arla 32"),"",IFERROR(1/(1/SUMPRODUCT(MAX(($B$5:$B$1004=$B580)*($F$5:$F$1004&lt;$F580)*($E$5:$E$1004&lt;&gt;"Arla 32")*$F$5:$F$1004))),""))</f>
        <v/>
      </c>
      <c r="L580" s="16">
        <f>IF($K580="","",$F580-$K580)</f>
        <v/>
      </c>
      <c r="M580" s="17">
        <f>IF(OR($L580="",$G580="",$I580="Não"),"",IF($G580=0,"",$L580/$G580))</f>
        <v/>
      </c>
      <c r="N580" s="18">
        <f>IF(OR($L580="",$H580=""),"",IF($L580&lt;=0,"",$H580/$L580))</f>
        <v/>
      </c>
      <c r="O580" s="15">
        <f>IF($L580="","",IF($L580&gt;Listas!$H$3,"Km rodado alto: confira o km digitado",IF(AND($M580&lt;&gt;"",Listas!$H$2&lt;&gt;""),IF($M580&lt;Listas!$H$2,"Média abaixo do esperado: confira",""),"")))</f>
        <v/>
      </c>
      <c r="P580" s="15" t="n"/>
    </row>
    <row r="581">
      <c r="A581" s="14" t="n"/>
      <c r="B581" s="15" t="n"/>
      <c r="C581" s="15" t="n"/>
      <c r="D581" s="15" t="n"/>
      <c r="E581" s="15" t="n"/>
      <c r="F581" s="16" t="n"/>
      <c r="G581" s="17" t="n"/>
      <c r="H581" s="18" t="n"/>
      <c r="I581" s="15" t="n"/>
      <c r="J581" s="19">
        <f>IF(OR($G581="",$H581=""),"",IF($G581=0,"",$H581/$G581))</f>
        <v/>
      </c>
      <c r="K581" s="16">
        <f>IF(OR($B581="",$F581="",$E581="Arla 32"),"",IFERROR(1/(1/SUMPRODUCT(MAX(($B$5:$B$1004=$B581)*($F$5:$F$1004&lt;$F581)*($E$5:$E$1004&lt;&gt;"Arla 32")*$F$5:$F$1004))),""))</f>
        <v/>
      </c>
      <c r="L581" s="16">
        <f>IF($K581="","",$F581-$K581)</f>
        <v/>
      </c>
      <c r="M581" s="17">
        <f>IF(OR($L581="",$G581="",$I581="Não"),"",IF($G581=0,"",$L581/$G581))</f>
        <v/>
      </c>
      <c r="N581" s="18">
        <f>IF(OR($L581="",$H581=""),"",IF($L581&lt;=0,"",$H581/$L581))</f>
        <v/>
      </c>
      <c r="O581" s="15">
        <f>IF($L581="","",IF($L581&gt;Listas!$H$3,"Km rodado alto: confira o km digitado",IF(AND($M581&lt;&gt;"",Listas!$H$2&lt;&gt;""),IF($M581&lt;Listas!$H$2,"Média abaixo do esperado: confira",""),"")))</f>
        <v/>
      </c>
      <c r="P581" s="15" t="n"/>
    </row>
    <row r="582">
      <c r="A582" s="14" t="n"/>
      <c r="B582" s="15" t="n"/>
      <c r="C582" s="15" t="n"/>
      <c r="D582" s="15" t="n"/>
      <c r="E582" s="15" t="n"/>
      <c r="F582" s="16" t="n"/>
      <c r="G582" s="17" t="n"/>
      <c r="H582" s="18" t="n"/>
      <c r="I582" s="15" t="n"/>
      <c r="J582" s="19">
        <f>IF(OR($G582="",$H582=""),"",IF($G582=0,"",$H582/$G582))</f>
        <v/>
      </c>
      <c r="K582" s="16">
        <f>IF(OR($B582="",$F582="",$E582="Arla 32"),"",IFERROR(1/(1/SUMPRODUCT(MAX(($B$5:$B$1004=$B582)*($F$5:$F$1004&lt;$F582)*($E$5:$E$1004&lt;&gt;"Arla 32")*$F$5:$F$1004))),""))</f>
        <v/>
      </c>
      <c r="L582" s="16">
        <f>IF($K582="","",$F582-$K582)</f>
        <v/>
      </c>
      <c r="M582" s="17">
        <f>IF(OR($L582="",$G582="",$I582="Não"),"",IF($G582=0,"",$L582/$G582))</f>
        <v/>
      </c>
      <c r="N582" s="18">
        <f>IF(OR($L582="",$H582=""),"",IF($L582&lt;=0,"",$H582/$L582))</f>
        <v/>
      </c>
      <c r="O582" s="15">
        <f>IF($L582="","",IF($L582&gt;Listas!$H$3,"Km rodado alto: confira o km digitado",IF(AND($M582&lt;&gt;"",Listas!$H$2&lt;&gt;""),IF($M582&lt;Listas!$H$2,"Média abaixo do esperado: confira",""),"")))</f>
        <v/>
      </c>
      <c r="P582" s="15" t="n"/>
    </row>
    <row r="583">
      <c r="A583" s="14" t="n"/>
      <c r="B583" s="15" t="n"/>
      <c r="C583" s="15" t="n"/>
      <c r="D583" s="15" t="n"/>
      <c r="E583" s="15" t="n"/>
      <c r="F583" s="16" t="n"/>
      <c r="G583" s="17" t="n"/>
      <c r="H583" s="18" t="n"/>
      <c r="I583" s="15" t="n"/>
      <c r="J583" s="19">
        <f>IF(OR($G583="",$H583=""),"",IF($G583=0,"",$H583/$G583))</f>
        <v/>
      </c>
      <c r="K583" s="16">
        <f>IF(OR($B583="",$F583="",$E583="Arla 32"),"",IFERROR(1/(1/SUMPRODUCT(MAX(($B$5:$B$1004=$B583)*($F$5:$F$1004&lt;$F583)*($E$5:$E$1004&lt;&gt;"Arla 32")*$F$5:$F$1004))),""))</f>
        <v/>
      </c>
      <c r="L583" s="16">
        <f>IF($K583="","",$F583-$K583)</f>
        <v/>
      </c>
      <c r="M583" s="17">
        <f>IF(OR($L583="",$G583="",$I583="Não"),"",IF($G583=0,"",$L583/$G583))</f>
        <v/>
      </c>
      <c r="N583" s="18">
        <f>IF(OR($L583="",$H583=""),"",IF($L583&lt;=0,"",$H583/$L583))</f>
        <v/>
      </c>
      <c r="O583" s="15">
        <f>IF($L583="","",IF($L583&gt;Listas!$H$3,"Km rodado alto: confira o km digitado",IF(AND($M583&lt;&gt;"",Listas!$H$2&lt;&gt;""),IF($M583&lt;Listas!$H$2,"Média abaixo do esperado: confira",""),"")))</f>
        <v/>
      </c>
      <c r="P583" s="15" t="n"/>
    </row>
    <row r="584">
      <c r="A584" s="14" t="n"/>
      <c r="B584" s="15" t="n"/>
      <c r="C584" s="15" t="n"/>
      <c r="D584" s="15" t="n"/>
      <c r="E584" s="15" t="n"/>
      <c r="F584" s="16" t="n"/>
      <c r="G584" s="17" t="n"/>
      <c r="H584" s="18" t="n"/>
      <c r="I584" s="15" t="n"/>
      <c r="J584" s="19">
        <f>IF(OR($G584="",$H584=""),"",IF($G584=0,"",$H584/$G584))</f>
        <v/>
      </c>
      <c r="K584" s="16">
        <f>IF(OR($B584="",$F584="",$E584="Arla 32"),"",IFERROR(1/(1/SUMPRODUCT(MAX(($B$5:$B$1004=$B584)*($F$5:$F$1004&lt;$F584)*($E$5:$E$1004&lt;&gt;"Arla 32")*$F$5:$F$1004))),""))</f>
        <v/>
      </c>
      <c r="L584" s="16">
        <f>IF($K584="","",$F584-$K584)</f>
        <v/>
      </c>
      <c r="M584" s="17">
        <f>IF(OR($L584="",$G584="",$I584="Não"),"",IF($G584=0,"",$L584/$G584))</f>
        <v/>
      </c>
      <c r="N584" s="18">
        <f>IF(OR($L584="",$H584=""),"",IF($L584&lt;=0,"",$H584/$L584))</f>
        <v/>
      </c>
      <c r="O584" s="15">
        <f>IF($L584="","",IF($L584&gt;Listas!$H$3,"Km rodado alto: confira o km digitado",IF(AND($M584&lt;&gt;"",Listas!$H$2&lt;&gt;""),IF($M584&lt;Listas!$H$2,"Média abaixo do esperado: confira",""),"")))</f>
        <v/>
      </c>
      <c r="P584" s="15" t="n"/>
    </row>
    <row r="585">
      <c r="A585" s="14" t="n"/>
      <c r="B585" s="15" t="n"/>
      <c r="C585" s="15" t="n"/>
      <c r="D585" s="15" t="n"/>
      <c r="E585" s="15" t="n"/>
      <c r="F585" s="16" t="n"/>
      <c r="G585" s="17" t="n"/>
      <c r="H585" s="18" t="n"/>
      <c r="I585" s="15" t="n"/>
      <c r="J585" s="19">
        <f>IF(OR($G585="",$H585=""),"",IF($G585=0,"",$H585/$G585))</f>
        <v/>
      </c>
      <c r="K585" s="16">
        <f>IF(OR($B585="",$F585="",$E585="Arla 32"),"",IFERROR(1/(1/SUMPRODUCT(MAX(($B$5:$B$1004=$B585)*($F$5:$F$1004&lt;$F585)*($E$5:$E$1004&lt;&gt;"Arla 32")*$F$5:$F$1004))),""))</f>
        <v/>
      </c>
      <c r="L585" s="16">
        <f>IF($K585="","",$F585-$K585)</f>
        <v/>
      </c>
      <c r="M585" s="17">
        <f>IF(OR($L585="",$G585="",$I585="Não"),"",IF($G585=0,"",$L585/$G585))</f>
        <v/>
      </c>
      <c r="N585" s="18">
        <f>IF(OR($L585="",$H585=""),"",IF($L585&lt;=0,"",$H585/$L585))</f>
        <v/>
      </c>
      <c r="O585" s="15">
        <f>IF($L585="","",IF($L585&gt;Listas!$H$3,"Km rodado alto: confira o km digitado",IF(AND($M585&lt;&gt;"",Listas!$H$2&lt;&gt;""),IF($M585&lt;Listas!$H$2,"Média abaixo do esperado: confira",""),"")))</f>
        <v/>
      </c>
      <c r="P585" s="15" t="n"/>
    </row>
    <row r="586">
      <c r="A586" s="14" t="n"/>
      <c r="B586" s="15" t="n"/>
      <c r="C586" s="15" t="n"/>
      <c r="D586" s="15" t="n"/>
      <c r="E586" s="15" t="n"/>
      <c r="F586" s="16" t="n"/>
      <c r="G586" s="17" t="n"/>
      <c r="H586" s="18" t="n"/>
      <c r="I586" s="15" t="n"/>
      <c r="J586" s="19">
        <f>IF(OR($G586="",$H586=""),"",IF($G586=0,"",$H586/$G586))</f>
        <v/>
      </c>
      <c r="K586" s="16">
        <f>IF(OR($B586="",$F586="",$E586="Arla 32"),"",IFERROR(1/(1/SUMPRODUCT(MAX(($B$5:$B$1004=$B586)*($F$5:$F$1004&lt;$F586)*($E$5:$E$1004&lt;&gt;"Arla 32")*$F$5:$F$1004))),""))</f>
        <v/>
      </c>
      <c r="L586" s="16">
        <f>IF($K586="","",$F586-$K586)</f>
        <v/>
      </c>
      <c r="M586" s="17">
        <f>IF(OR($L586="",$G586="",$I586="Não"),"",IF($G586=0,"",$L586/$G586))</f>
        <v/>
      </c>
      <c r="N586" s="18">
        <f>IF(OR($L586="",$H586=""),"",IF($L586&lt;=0,"",$H586/$L586))</f>
        <v/>
      </c>
      <c r="O586" s="15">
        <f>IF($L586="","",IF($L586&gt;Listas!$H$3,"Km rodado alto: confira o km digitado",IF(AND($M586&lt;&gt;"",Listas!$H$2&lt;&gt;""),IF($M586&lt;Listas!$H$2,"Média abaixo do esperado: confira",""),"")))</f>
        <v/>
      </c>
      <c r="P586" s="15" t="n"/>
    </row>
    <row r="587">
      <c r="A587" s="14" t="n"/>
      <c r="B587" s="15" t="n"/>
      <c r="C587" s="15" t="n"/>
      <c r="D587" s="15" t="n"/>
      <c r="E587" s="15" t="n"/>
      <c r="F587" s="16" t="n"/>
      <c r="G587" s="17" t="n"/>
      <c r="H587" s="18" t="n"/>
      <c r="I587" s="15" t="n"/>
      <c r="J587" s="19">
        <f>IF(OR($G587="",$H587=""),"",IF($G587=0,"",$H587/$G587))</f>
        <v/>
      </c>
      <c r="K587" s="16">
        <f>IF(OR($B587="",$F587="",$E587="Arla 32"),"",IFERROR(1/(1/SUMPRODUCT(MAX(($B$5:$B$1004=$B587)*($F$5:$F$1004&lt;$F587)*($E$5:$E$1004&lt;&gt;"Arla 32")*$F$5:$F$1004))),""))</f>
        <v/>
      </c>
      <c r="L587" s="16">
        <f>IF($K587="","",$F587-$K587)</f>
        <v/>
      </c>
      <c r="M587" s="17">
        <f>IF(OR($L587="",$G587="",$I587="Não"),"",IF($G587=0,"",$L587/$G587))</f>
        <v/>
      </c>
      <c r="N587" s="18">
        <f>IF(OR($L587="",$H587=""),"",IF($L587&lt;=0,"",$H587/$L587))</f>
        <v/>
      </c>
      <c r="O587" s="15">
        <f>IF($L587="","",IF($L587&gt;Listas!$H$3,"Km rodado alto: confira o km digitado",IF(AND($M587&lt;&gt;"",Listas!$H$2&lt;&gt;""),IF($M587&lt;Listas!$H$2,"Média abaixo do esperado: confira",""),"")))</f>
        <v/>
      </c>
      <c r="P587" s="15" t="n"/>
    </row>
    <row r="588">
      <c r="A588" s="14" t="n"/>
      <c r="B588" s="15" t="n"/>
      <c r="C588" s="15" t="n"/>
      <c r="D588" s="15" t="n"/>
      <c r="E588" s="15" t="n"/>
      <c r="F588" s="16" t="n"/>
      <c r="G588" s="17" t="n"/>
      <c r="H588" s="18" t="n"/>
      <c r="I588" s="15" t="n"/>
      <c r="J588" s="19">
        <f>IF(OR($G588="",$H588=""),"",IF($G588=0,"",$H588/$G588))</f>
        <v/>
      </c>
      <c r="K588" s="16">
        <f>IF(OR($B588="",$F588="",$E588="Arla 32"),"",IFERROR(1/(1/SUMPRODUCT(MAX(($B$5:$B$1004=$B588)*($F$5:$F$1004&lt;$F588)*($E$5:$E$1004&lt;&gt;"Arla 32")*$F$5:$F$1004))),""))</f>
        <v/>
      </c>
      <c r="L588" s="16">
        <f>IF($K588="","",$F588-$K588)</f>
        <v/>
      </c>
      <c r="M588" s="17">
        <f>IF(OR($L588="",$G588="",$I588="Não"),"",IF($G588=0,"",$L588/$G588))</f>
        <v/>
      </c>
      <c r="N588" s="18">
        <f>IF(OR($L588="",$H588=""),"",IF($L588&lt;=0,"",$H588/$L588))</f>
        <v/>
      </c>
      <c r="O588" s="15">
        <f>IF($L588="","",IF($L588&gt;Listas!$H$3,"Km rodado alto: confira o km digitado",IF(AND($M588&lt;&gt;"",Listas!$H$2&lt;&gt;""),IF($M588&lt;Listas!$H$2,"Média abaixo do esperado: confira",""),"")))</f>
        <v/>
      </c>
      <c r="P588" s="15" t="n"/>
    </row>
    <row r="589">
      <c r="A589" s="14" t="n"/>
      <c r="B589" s="15" t="n"/>
      <c r="C589" s="15" t="n"/>
      <c r="D589" s="15" t="n"/>
      <c r="E589" s="15" t="n"/>
      <c r="F589" s="16" t="n"/>
      <c r="G589" s="17" t="n"/>
      <c r="H589" s="18" t="n"/>
      <c r="I589" s="15" t="n"/>
      <c r="J589" s="19">
        <f>IF(OR($G589="",$H589=""),"",IF($G589=0,"",$H589/$G589))</f>
        <v/>
      </c>
      <c r="K589" s="16">
        <f>IF(OR($B589="",$F589="",$E589="Arla 32"),"",IFERROR(1/(1/SUMPRODUCT(MAX(($B$5:$B$1004=$B589)*($F$5:$F$1004&lt;$F589)*($E$5:$E$1004&lt;&gt;"Arla 32")*$F$5:$F$1004))),""))</f>
        <v/>
      </c>
      <c r="L589" s="16">
        <f>IF($K589="","",$F589-$K589)</f>
        <v/>
      </c>
      <c r="M589" s="17">
        <f>IF(OR($L589="",$G589="",$I589="Não"),"",IF($G589=0,"",$L589/$G589))</f>
        <v/>
      </c>
      <c r="N589" s="18">
        <f>IF(OR($L589="",$H589=""),"",IF($L589&lt;=0,"",$H589/$L589))</f>
        <v/>
      </c>
      <c r="O589" s="15">
        <f>IF($L589="","",IF($L589&gt;Listas!$H$3,"Km rodado alto: confira o km digitado",IF(AND($M589&lt;&gt;"",Listas!$H$2&lt;&gt;""),IF($M589&lt;Listas!$H$2,"Média abaixo do esperado: confira",""),"")))</f>
        <v/>
      </c>
      <c r="P589" s="15" t="n"/>
    </row>
    <row r="590">
      <c r="A590" s="14" t="n"/>
      <c r="B590" s="15" t="n"/>
      <c r="C590" s="15" t="n"/>
      <c r="D590" s="15" t="n"/>
      <c r="E590" s="15" t="n"/>
      <c r="F590" s="16" t="n"/>
      <c r="G590" s="17" t="n"/>
      <c r="H590" s="18" t="n"/>
      <c r="I590" s="15" t="n"/>
      <c r="J590" s="19">
        <f>IF(OR($G590="",$H590=""),"",IF($G590=0,"",$H590/$G590))</f>
        <v/>
      </c>
      <c r="K590" s="16">
        <f>IF(OR($B590="",$F590="",$E590="Arla 32"),"",IFERROR(1/(1/SUMPRODUCT(MAX(($B$5:$B$1004=$B590)*($F$5:$F$1004&lt;$F590)*($E$5:$E$1004&lt;&gt;"Arla 32")*$F$5:$F$1004))),""))</f>
        <v/>
      </c>
      <c r="L590" s="16">
        <f>IF($K590="","",$F590-$K590)</f>
        <v/>
      </c>
      <c r="M590" s="17">
        <f>IF(OR($L590="",$G590="",$I590="Não"),"",IF($G590=0,"",$L590/$G590))</f>
        <v/>
      </c>
      <c r="N590" s="18">
        <f>IF(OR($L590="",$H590=""),"",IF($L590&lt;=0,"",$H590/$L590))</f>
        <v/>
      </c>
      <c r="O590" s="15">
        <f>IF($L590="","",IF($L590&gt;Listas!$H$3,"Km rodado alto: confira o km digitado",IF(AND($M590&lt;&gt;"",Listas!$H$2&lt;&gt;""),IF($M590&lt;Listas!$H$2,"Média abaixo do esperado: confira",""),"")))</f>
        <v/>
      </c>
      <c r="P590" s="15" t="n"/>
    </row>
    <row r="591">
      <c r="A591" s="14" t="n"/>
      <c r="B591" s="15" t="n"/>
      <c r="C591" s="15" t="n"/>
      <c r="D591" s="15" t="n"/>
      <c r="E591" s="15" t="n"/>
      <c r="F591" s="16" t="n"/>
      <c r="G591" s="17" t="n"/>
      <c r="H591" s="18" t="n"/>
      <c r="I591" s="15" t="n"/>
      <c r="J591" s="19">
        <f>IF(OR($G591="",$H591=""),"",IF($G591=0,"",$H591/$G591))</f>
        <v/>
      </c>
      <c r="K591" s="16">
        <f>IF(OR($B591="",$F591="",$E591="Arla 32"),"",IFERROR(1/(1/SUMPRODUCT(MAX(($B$5:$B$1004=$B591)*($F$5:$F$1004&lt;$F591)*($E$5:$E$1004&lt;&gt;"Arla 32")*$F$5:$F$1004))),""))</f>
        <v/>
      </c>
      <c r="L591" s="16">
        <f>IF($K591="","",$F591-$K591)</f>
        <v/>
      </c>
      <c r="M591" s="17">
        <f>IF(OR($L591="",$G591="",$I591="Não"),"",IF($G591=0,"",$L591/$G591))</f>
        <v/>
      </c>
      <c r="N591" s="18">
        <f>IF(OR($L591="",$H591=""),"",IF($L591&lt;=0,"",$H591/$L591))</f>
        <v/>
      </c>
      <c r="O591" s="15">
        <f>IF($L591="","",IF($L591&gt;Listas!$H$3,"Km rodado alto: confira o km digitado",IF(AND($M591&lt;&gt;"",Listas!$H$2&lt;&gt;""),IF($M591&lt;Listas!$H$2,"Média abaixo do esperado: confira",""),"")))</f>
        <v/>
      </c>
      <c r="P591" s="15" t="n"/>
    </row>
    <row r="592">
      <c r="A592" s="14" t="n"/>
      <c r="B592" s="15" t="n"/>
      <c r="C592" s="15" t="n"/>
      <c r="D592" s="15" t="n"/>
      <c r="E592" s="15" t="n"/>
      <c r="F592" s="16" t="n"/>
      <c r="G592" s="17" t="n"/>
      <c r="H592" s="18" t="n"/>
      <c r="I592" s="15" t="n"/>
      <c r="J592" s="19">
        <f>IF(OR($G592="",$H592=""),"",IF($G592=0,"",$H592/$G592))</f>
        <v/>
      </c>
      <c r="K592" s="16">
        <f>IF(OR($B592="",$F592="",$E592="Arla 32"),"",IFERROR(1/(1/SUMPRODUCT(MAX(($B$5:$B$1004=$B592)*($F$5:$F$1004&lt;$F592)*($E$5:$E$1004&lt;&gt;"Arla 32")*$F$5:$F$1004))),""))</f>
        <v/>
      </c>
      <c r="L592" s="16">
        <f>IF($K592="","",$F592-$K592)</f>
        <v/>
      </c>
      <c r="M592" s="17">
        <f>IF(OR($L592="",$G592="",$I592="Não"),"",IF($G592=0,"",$L592/$G592))</f>
        <v/>
      </c>
      <c r="N592" s="18">
        <f>IF(OR($L592="",$H592=""),"",IF($L592&lt;=0,"",$H592/$L592))</f>
        <v/>
      </c>
      <c r="O592" s="15">
        <f>IF($L592="","",IF($L592&gt;Listas!$H$3,"Km rodado alto: confira o km digitado",IF(AND($M592&lt;&gt;"",Listas!$H$2&lt;&gt;""),IF($M592&lt;Listas!$H$2,"Média abaixo do esperado: confira",""),"")))</f>
        <v/>
      </c>
      <c r="P592" s="15" t="n"/>
    </row>
    <row r="593">
      <c r="A593" s="14" t="n"/>
      <c r="B593" s="15" t="n"/>
      <c r="C593" s="15" t="n"/>
      <c r="D593" s="15" t="n"/>
      <c r="E593" s="15" t="n"/>
      <c r="F593" s="16" t="n"/>
      <c r="G593" s="17" t="n"/>
      <c r="H593" s="18" t="n"/>
      <c r="I593" s="15" t="n"/>
      <c r="J593" s="19">
        <f>IF(OR($G593="",$H593=""),"",IF($G593=0,"",$H593/$G593))</f>
        <v/>
      </c>
      <c r="K593" s="16">
        <f>IF(OR($B593="",$F593="",$E593="Arla 32"),"",IFERROR(1/(1/SUMPRODUCT(MAX(($B$5:$B$1004=$B593)*($F$5:$F$1004&lt;$F593)*($E$5:$E$1004&lt;&gt;"Arla 32")*$F$5:$F$1004))),""))</f>
        <v/>
      </c>
      <c r="L593" s="16">
        <f>IF($K593="","",$F593-$K593)</f>
        <v/>
      </c>
      <c r="M593" s="17">
        <f>IF(OR($L593="",$G593="",$I593="Não"),"",IF($G593=0,"",$L593/$G593))</f>
        <v/>
      </c>
      <c r="N593" s="18">
        <f>IF(OR($L593="",$H593=""),"",IF($L593&lt;=0,"",$H593/$L593))</f>
        <v/>
      </c>
      <c r="O593" s="15">
        <f>IF($L593="","",IF($L593&gt;Listas!$H$3,"Km rodado alto: confira o km digitado",IF(AND($M593&lt;&gt;"",Listas!$H$2&lt;&gt;""),IF($M593&lt;Listas!$H$2,"Média abaixo do esperado: confira",""),"")))</f>
        <v/>
      </c>
      <c r="P593" s="15" t="n"/>
    </row>
    <row r="594">
      <c r="A594" s="14" t="n"/>
      <c r="B594" s="15" t="n"/>
      <c r="C594" s="15" t="n"/>
      <c r="D594" s="15" t="n"/>
      <c r="E594" s="15" t="n"/>
      <c r="F594" s="16" t="n"/>
      <c r="G594" s="17" t="n"/>
      <c r="H594" s="18" t="n"/>
      <c r="I594" s="15" t="n"/>
      <c r="J594" s="19">
        <f>IF(OR($G594="",$H594=""),"",IF($G594=0,"",$H594/$G594))</f>
        <v/>
      </c>
      <c r="K594" s="16">
        <f>IF(OR($B594="",$F594="",$E594="Arla 32"),"",IFERROR(1/(1/SUMPRODUCT(MAX(($B$5:$B$1004=$B594)*($F$5:$F$1004&lt;$F594)*($E$5:$E$1004&lt;&gt;"Arla 32")*$F$5:$F$1004))),""))</f>
        <v/>
      </c>
      <c r="L594" s="16">
        <f>IF($K594="","",$F594-$K594)</f>
        <v/>
      </c>
      <c r="M594" s="17">
        <f>IF(OR($L594="",$G594="",$I594="Não"),"",IF($G594=0,"",$L594/$G594))</f>
        <v/>
      </c>
      <c r="N594" s="18">
        <f>IF(OR($L594="",$H594=""),"",IF($L594&lt;=0,"",$H594/$L594))</f>
        <v/>
      </c>
      <c r="O594" s="15">
        <f>IF($L594="","",IF($L594&gt;Listas!$H$3,"Km rodado alto: confira o km digitado",IF(AND($M594&lt;&gt;"",Listas!$H$2&lt;&gt;""),IF($M594&lt;Listas!$H$2,"Média abaixo do esperado: confira",""),"")))</f>
        <v/>
      </c>
      <c r="P594" s="15" t="n"/>
    </row>
    <row r="595">
      <c r="A595" s="14" t="n"/>
      <c r="B595" s="15" t="n"/>
      <c r="C595" s="15" t="n"/>
      <c r="D595" s="15" t="n"/>
      <c r="E595" s="15" t="n"/>
      <c r="F595" s="16" t="n"/>
      <c r="G595" s="17" t="n"/>
      <c r="H595" s="18" t="n"/>
      <c r="I595" s="15" t="n"/>
      <c r="J595" s="19">
        <f>IF(OR($G595="",$H595=""),"",IF($G595=0,"",$H595/$G595))</f>
        <v/>
      </c>
      <c r="K595" s="16">
        <f>IF(OR($B595="",$F595="",$E595="Arla 32"),"",IFERROR(1/(1/SUMPRODUCT(MAX(($B$5:$B$1004=$B595)*($F$5:$F$1004&lt;$F595)*($E$5:$E$1004&lt;&gt;"Arla 32")*$F$5:$F$1004))),""))</f>
        <v/>
      </c>
      <c r="L595" s="16">
        <f>IF($K595="","",$F595-$K595)</f>
        <v/>
      </c>
      <c r="M595" s="17">
        <f>IF(OR($L595="",$G595="",$I595="Não"),"",IF($G595=0,"",$L595/$G595))</f>
        <v/>
      </c>
      <c r="N595" s="18">
        <f>IF(OR($L595="",$H595=""),"",IF($L595&lt;=0,"",$H595/$L595))</f>
        <v/>
      </c>
      <c r="O595" s="15">
        <f>IF($L595="","",IF($L595&gt;Listas!$H$3,"Km rodado alto: confira o km digitado",IF(AND($M595&lt;&gt;"",Listas!$H$2&lt;&gt;""),IF($M595&lt;Listas!$H$2,"Média abaixo do esperado: confira",""),"")))</f>
        <v/>
      </c>
      <c r="P595" s="15" t="n"/>
    </row>
    <row r="596">
      <c r="A596" s="14" t="n"/>
      <c r="B596" s="15" t="n"/>
      <c r="C596" s="15" t="n"/>
      <c r="D596" s="15" t="n"/>
      <c r="E596" s="15" t="n"/>
      <c r="F596" s="16" t="n"/>
      <c r="G596" s="17" t="n"/>
      <c r="H596" s="18" t="n"/>
      <c r="I596" s="15" t="n"/>
      <c r="J596" s="19">
        <f>IF(OR($G596="",$H596=""),"",IF($G596=0,"",$H596/$G596))</f>
        <v/>
      </c>
      <c r="K596" s="16">
        <f>IF(OR($B596="",$F596="",$E596="Arla 32"),"",IFERROR(1/(1/SUMPRODUCT(MAX(($B$5:$B$1004=$B596)*($F$5:$F$1004&lt;$F596)*($E$5:$E$1004&lt;&gt;"Arla 32")*$F$5:$F$1004))),""))</f>
        <v/>
      </c>
      <c r="L596" s="16">
        <f>IF($K596="","",$F596-$K596)</f>
        <v/>
      </c>
      <c r="M596" s="17">
        <f>IF(OR($L596="",$G596="",$I596="Não"),"",IF($G596=0,"",$L596/$G596))</f>
        <v/>
      </c>
      <c r="N596" s="18">
        <f>IF(OR($L596="",$H596=""),"",IF($L596&lt;=0,"",$H596/$L596))</f>
        <v/>
      </c>
      <c r="O596" s="15">
        <f>IF($L596="","",IF($L596&gt;Listas!$H$3,"Km rodado alto: confira o km digitado",IF(AND($M596&lt;&gt;"",Listas!$H$2&lt;&gt;""),IF($M596&lt;Listas!$H$2,"Média abaixo do esperado: confira",""),"")))</f>
        <v/>
      </c>
      <c r="P596" s="15" t="n"/>
    </row>
    <row r="597">
      <c r="A597" s="14" t="n"/>
      <c r="B597" s="15" t="n"/>
      <c r="C597" s="15" t="n"/>
      <c r="D597" s="15" t="n"/>
      <c r="E597" s="15" t="n"/>
      <c r="F597" s="16" t="n"/>
      <c r="G597" s="17" t="n"/>
      <c r="H597" s="18" t="n"/>
      <c r="I597" s="15" t="n"/>
      <c r="J597" s="19">
        <f>IF(OR($G597="",$H597=""),"",IF($G597=0,"",$H597/$G597))</f>
        <v/>
      </c>
      <c r="K597" s="16">
        <f>IF(OR($B597="",$F597="",$E597="Arla 32"),"",IFERROR(1/(1/SUMPRODUCT(MAX(($B$5:$B$1004=$B597)*($F$5:$F$1004&lt;$F597)*($E$5:$E$1004&lt;&gt;"Arla 32")*$F$5:$F$1004))),""))</f>
        <v/>
      </c>
      <c r="L597" s="16">
        <f>IF($K597="","",$F597-$K597)</f>
        <v/>
      </c>
      <c r="M597" s="17">
        <f>IF(OR($L597="",$G597="",$I597="Não"),"",IF($G597=0,"",$L597/$G597))</f>
        <v/>
      </c>
      <c r="N597" s="18">
        <f>IF(OR($L597="",$H597=""),"",IF($L597&lt;=0,"",$H597/$L597))</f>
        <v/>
      </c>
      <c r="O597" s="15">
        <f>IF($L597="","",IF($L597&gt;Listas!$H$3,"Km rodado alto: confira o km digitado",IF(AND($M597&lt;&gt;"",Listas!$H$2&lt;&gt;""),IF($M597&lt;Listas!$H$2,"Média abaixo do esperado: confira",""),"")))</f>
        <v/>
      </c>
      <c r="P597" s="15" t="n"/>
    </row>
    <row r="598">
      <c r="A598" s="14" t="n"/>
      <c r="B598" s="15" t="n"/>
      <c r="C598" s="15" t="n"/>
      <c r="D598" s="15" t="n"/>
      <c r="E598" s="15" t="n"/>
      <c r="F598" s="16" t="n"/>
      <c r="G598" s="17" t="n"/>
      <c r="H598" s="18" t="n"/>
      <c r="I598" s="15" t="n"/>
      <c r="J598" s="19">
        <f>IF(OR($G598="",$H598=""),"",IF($G598=0,"",$H598/$G598))</f>
        <v/>
      </c>
      <c r="K598" s="16">
        <f>IF(OR($B598="",$F598="",$E598="Arla 32"),"",IFERROR(1/(1/SUMPRODUCT(MAX(($B$5:$B$1004=$B598)*($F$5:$F$1004&lt;$F598)*($E$5:$E$1004&lt;&gt;"Arla 32")*$F$5:$F$1004))),""))</f>
        <v/>
      </c>
      <c r="L598" s="16">
        <f>IF($K598="","",$F598-$K598)</f>
        <v/>
      </c>
      <c r="M598" s="17">
        <f>IF(OR($L598="",$G598="",$I598="Não"),"",IF($G598=0,"",$L598/$G598))</f>
        <v/>
      </c>
      <c r="N598" s="18">
        <f>IF(OR($L598="",$H598=""),"",IF($L598&lt;=0,"",$H598/$L598))</f>
        <v/>
      </c>
      <c r="O598" s="15">
        <f>IF($L598="","",IF($L598&gt;Listas!$H$3,"Km rodado alto: confira o km digitado",IF(AND($M598&lt;&gt;"",Listas!$H$2&lt;&gt;""),IF($M598&lt;Listas!$H$2,"Média abaixo do esperado: confira",""),"")))</f>
        <v/>
      </c>
      <c r="P598" s="15" t="n"/>
    </row>
    <row r="599">
      <c r="A599" s="14" t="n"/>
      <c r="B599" s="15" t="n"/>
      <c r="C599" s="15" t="n"/>
      <c r="D599" s="15" t="n"/>
      <c r="E599" s="15" t="n"/>
      <c r="F599" s="16" t="n"/>
      <c r="G599" s="17" t="n"/>
      <c r="H599" s="18" t="n"/>
      <c r="I599" s="15" t="n"/>
      <c r="J599" s="19">
        <f>IF(OR($G599="",$H599=""),"",IF($G599=0,"",$H599/$G599))</f>
        <v/>
      </c>
      <c r="K599" s="16">
        <f>IF(OR($B599="",$F599="",$E599="Arla 32"),"",IFERROR(1/(1/SUMPRODUCT(MAX(($B$5:$B$1004=$B599)*($F$5:$F$1004&lt;$F599)*($E$5:$E$1004&lt;&gt;"Arla 32")*$F$5:$F$1004))),""))</f>
        <v/>
      </c>
      <c r="L599" s="16">
        <f>IF($K599="","",$F599-$K599)</f>
        <v/>
      </c>
      <c r="M599" s="17">
        <f>IF(OR($L599="",$G599="",$I599="Não"),"",IF($G599=0,"",$L599/$G599))</f>
        <v/>
      </c>
      <c r="N599" s="18">
        <f>IF(OR($L599="",$H599=""),"",IF($L599&lt;=0,"",$H599/$L599))</f>
        <v/>
      </c>
      <c r="O599" s="15">
        <f>IF($L599="","",IF($L599&gt;Listas!$H$3,"Km rodado alto: confira o km digitado",IF(AND($M599&lt;&gt;"",Listas!$H$2&lt;&gt;""),IF($M599&lt;Listas!$H$2,"Média abaixo do esperado: confira",""),"")))</f>
        <v/>
      </c>
      <c r="P599" s="15" t="n"/>
    </row>
    <row r="600">
      <c r="A600" s="14" t="n"/>
      <c r="B600" s="15" t="n"/>
      <c r="C600" s="15" t="n"/>
      <c r="D600" s="15" t="n"/>
      <c r="E600" s="15" t="n"/>
      <c r="F600" s="16" t="n"/>
      <c r="G600" s="17" t="n"/>
      <c r="H600" s="18" t="n"/>
      <c r="I600" s="15" t="n"/>
      <c r="J600" s="19">
        <f>IF(OR($G600="",$H600=""),"",IF($G600=0,"",$H600/$G600))</f>
        <v/>
      </c>
      <c r="K600" s="16">
        <f>IF(OR($B600="",$F600="",$E600="Arla 32"),"",IFERROR(1/(1/SUMPRODUCT(MAX(($B$5:$B$1004=$B600)*($F$5:$F$1004&lt;$F600)*($E$5:$E$1004&lt;&gt;"Arla 32")*$F$5:$F$1004))),""))</f>
        <v/>
      </c>
      <c r="L600" s="16">
        <f>IF($K600="","",$F600-$K600)</f>
        <v/>
      </c>
      <c r="M600" s="17">
        <f>IF(OR($L600="",$G600="",$I600="Não"),"",IF($G600=0,"",$L600/$G600))</f>
        <v/>
      </c>
      <c r="N600" s="18">
        <f>IF(OR($L600="",$H600=""),"",IF($L600&lt;=0,"",$H600/$L600))</f>
        <v/>
      </c>
      <c r="O600" s="15">
        <f>IF($L600="","",IF($L600&gt;Listas!$H$3,"Km rodado alto: confira o km digitado",IF(AND($M600&lt;&gt;"",Listas!$H$2&lt;&gt;""),IF($M600&lt;Listas!$H$2,"Média abaixo do esperado: confira",""),"")))</f>
        <v/>
      </c>
      <c r="P600" s="15" t="n"/>
    </row>
    <row r="601">
      <c r="A601" s="14" t="n"/>
      <c r="B601" s="15" t="n"/>
      <c r="C601" s="15" t="n"/>
      <c r="D601" s="15" t="n"/>
      <c r="E601" s="15" t="n"/>
      <c r="F601" s="16" t="n"/>
      <c r="G601" s="17" t="n"/>
      <c r="H601" s="18" t="n"/>
      <c r="I601" s="15" t="n"/>
      <c r="J601" s="19">
        <f>IF(OR($G601="",$H601=""),"",IF($G601=0,"",$H601/$G601))</f>
        <v/>
      </c>
      <c r="K601" s="16">
        <f>IF(OR($B601="",$F601="",$E601="Arla 32"),"",IFERROR(1/(1/SUMPRODUCT(MAX(($B$5:$B$1004=$B601)*($F$5:$F$1004&lt;$F601)*($E$5:$E$1004&lt;&gt;"Arla 32")*$F$5:$F$1004))),""))</f>
        <v/>
      </c>
      <c r="L601" s="16">
        <f>IF($K601="","",$F601-$K601)</f>
        <v/>
      </c>
      <c r="M601" s="17">
        <f>IF(OR($L601="",$G601="",$I601="Não"),"",IF($G601=0,"",$L601/$G601))</f>
        <v/>
      </c>
      <c r="N601" s="18">
        <f>IF(OR($L601="",$H601=""),"",IF($L601&lt;=0,"",$H601/$L601))</f>
        <v/>
      </c>
      <c r="O601" s="15">
        <f>IF($L601="","",IF($L601&gt;Listas!$H$3,"Km rodado alto: confira o km digitado",IF(AND($M601&lt;&gt;"",Listas!$H$2&lt;&gt;""),IF($M601&lt;Listas!$H$2,"Média abaixo do esperado: confira",""),"")))</f>
        <v/>
      </c>
      <c r="P601" s="15" t="n"/>
    </row>
    <row r="602">
      <c r="A602" s="14" t="n"/>
      <c r="B602" s="15" t="n"/>
      <c r="C602" s="15" t="n"/>
      <c r="D602" s="15" t="n"/>
      <c r="E602" s="15" t="n"/>
      <c r="F602" s="16" t="n"/>
      <c r="G602" s="17" t="n"/>
      <c r="H602" s="18" t="n"/>
      <c r="I602" s="15" t="n"/>
      <c r="J602" s="19">
        <f>IF(OR($G602="",$H602=""),"",IF($G602=0,"",$H602/$G602))</f>
        <v/>
      </c>
      <c r="K602" s="16">
        <f>IF(OR($B602="",$F602="",$E602="Arla 32"),"",IFERROR(1/(1/SUMPRODUCT(MAX(($B$5:$B$1004=$B602)*($F$5:$F$1004&lt;$F602)*($E$5:$E$1004&lt;&gt;"Arla 32")*$F$5:$F$1004))),""))</f>
        <v/>
      </c>
      <c r="L602" s="16">
        <f>IF($K602="","",$F602-$K602)</f>
        <v/>
      </c>
      <c r="M602" s="17">
        <f>IF(OR($L602="",$G602="",$I602="Não"),"",IF($G602=0,"",$L602/$G602))</f>
        <v/>
      </c>
      <c r="N602" s="18">
        <f>IF(OR($L602="",$H602=""),"",IF($L602&lt;=0,"",$H602/$L602))</f>
        <v/>
      </c>
      <c r="O602" s="15">
        <f>IF($L602="","",IF($L602&gt;Listas!$H$3,"Km rodado alto: confira o km digitado",IF(AND($M602&lt;&gt;"",Listas!$H$2&lt;&gt;""),IF($M602&lt;Listas!$H$2,"Média abaixo do esperado: confira",""),"")))</f>
        <v/>
      </c>
      <c r="P602" s="15" t="n"/>
    </row>
    <row r="603">
      <c r="A603" s="14" t="n"/>
      <c r="B603" s="15" t="n"/>
      <c r="C603" s="15" t="n"/>
      <c r="D603" s="15" t="n"/>
      <c r="E603" s="15" t="n"/>
      <c r="F603" s="16" t="n"/>
      <c r="G603" s="17" t="n"/>
      <c r="H603" s="18" t="n"/>
      <c r="I603" s="15" t="n"/>
      <c r="J603" s="19">
        <f>IF(OR($G603="",$H603=""),"",IF($G603=0,"",$H603/$G603))</f>
        <v/>
      </c>
      <c r="K603" s="16">
        <f>IF(OR($B603="",$F603="",$E603="Arla 32"),"",IFERROR(1/(1/SUMPRODUCT(MAX(($B$5:$B$1004=$B603)*($F$5:$F$1004&lt;$F603)*($E$5:$E$1004&lt;&gt;"Arla 32")*$F$5:$F$1004))),""))</f>
        <v/>
      </c>
      <c r="L603" s="16">
        <f>IF($K603="","",$F603-$K603)</f>
        <v/>
      </c>
      <c r="M603" s="17">
        <f>IF(OR($L603="",$G603="",$I603="Não"),"",IF($G603=0,"",$L603/$G603))</f>
        <v/>
      </c>
      <c r="N603" s="18">
        <f>IF(OR($L603="",$H603=""),"",IF($L603&lt;=0,"",$H603/$L603))</f>
        <v/>
      </c>
      <c r="O603" s="15">
        <f>IF($L603="","",IF($L603&gt;Listas!$H$3,"Km rodado alto: confira o km digitado",IF(AND($M603&lt;&gt;"",Listas!$H$2&lt;&gt;""),IF($M603&lt;Listas!$H$2,"Média abaixo do esperado: confira",""),"")))</f>
        <v/>
      </c>
      <c r="P603" s="15" t="n"/>
    </row>
    <row r="604">
      <c r="A604" s="14" t="n"/>
      <c r="B604" s="15" t="n"/>
      <c r="C604" s="15" t="n"/>
      <c r="D604" s="15" t="n"/>
      <c r="E604" s="15" t="n"/>
      <c r="F604" s="16" t="n"/>
      <c r="G604" s="17" t="n"/>
      <c r="H604" s="18" t="n"/>
      <c r="I604" s="15" t="n"/>
      <c r="J604" s="19">
        <f>IF(OR($G604="",$H604=""),"",IF($G604=0,"",$H604/$G604))</f>
        <v/>
      </c>
      <c r="K604" s="16">
        <f>IF(OR($B604="",$F604="",$E604="Arla 32"),"",IFERROR(1/(1/SUMPRODUCT(MAX(($B$5:$B$1004=$B604)*($F$5:$F$1004&lt;$F604)*($E$5:$E$1004&lt;&gt;"Arla 32")*$F$5:$F$1004))),""))</f>
        <v/>
      </c>
      <c r="L604" s="16">
        <f>IF($K604="","",$F604-$K604)</f>
        <v/>
      </c>
      <c r="M604" s="17">
        <f>IF(OR($L604="",$G604="",$I604="Não"),"",IF($G604=0,"",$L604/$G604))</f>
        <v/>
      </c>
      <c r="N604" s="18">
        <f>IF(OR($L604="",$H604=""),"",IF($L604&lt;=0,"",$H604/$L604))</f>
        <v/>
      </c>
      <c r="O604" s="15">
        <f>IF($L604="","",IF($L604&gt;Listas!$H$3,"Km rodado alto: confira o km digitado",IF(AND($M604&lt;&gt;"",Listas!$H$2&lt;&gt;""),IF($M604&lt;Listas!$H$2,"Média abaixo do esperado: confira",""),"")))</f>
        <v/>
      </c>
      <c r="P604" s="15" t="n"/>
    </row>
    <row r="605">
      <c r="A605" s="14" t="n"/>
      <c r="B605" s="15" t="n"/>
      <c r="C605" s="15" t="n"/>
      <c r="D605" s="15" t="n"/>
      <c r="E605" s="15" t="n"/>
      <c r="F605" s="16" t="n"/>
      <c r="G605" s="17" t="n"/>
      <c r="H605" s="18" t="n"/>
      <c r="I605" s="15" t="n"/>
      <c r="J605" s="19">
        <f>IF(OR($G605="",$H605=""),"",IF($G605=0,"",$H605/$G605))</f>
        <v/>
      </c>
      <c r="K605" s="16">
        <f>IF(OR($B605="",$F605="",$E605="Arla 32"),"",IFERROR(1/(1/SUMPRODUCT(MAX(($B$5:$B$1004=$B605)*($F$5:$F$1004&lt;$F605)*($E$5:$E$1004&lt;&gt;"Arla 32")*$F$5:$F$1004))),""))</f>
        <v/>
      </c>
      <c r="L605" s="16">
        <f>IF($K605="","",$F605-$K605)</f>
        <v/>
      </c>
      <c r="M605" s="17">
        <f>IF(OR($L605="",$G605="",$I605="Não"),"",IF($G605=0,"",$L605/$G605))</f>
        <v/>
      </c>
      <c r="N605" s="18">
        <f>IF(OR($L605="",$H605=""),"",IF($L605&lt;=0,"",$H605/$L605))</f>
        <v/>
      </c>
      <c r="O605" s="15">
        <f>IF($L605="","",IF($L605&gt;Listas!$H$3,"Km rodado alto: confira o km digitado",IF(AND($M605&lt;&gt;"",Listas!$H$2&lt;&gt;""),IF($M605&lt;Listas!$H$2,"Média abaixo do esperado: confira",""),"")))</f>
        <v/>
      </c>
      <c r="P605" s="15" t="n"/>
    </row>
    <row r="606">
      <c r="A606" s="14" t="n"/>
      <c r="B606" s="15" t="n"/>
      <c r="C606" s="15" t="n"/>
      <c r="D606" s="15" t="n"/>
      <c r="E606" s="15" t="n"/>
      <c r="F606" s="16" t="n"/>
      <c r="G606" s="17" t="n"/>
      <c r="H606" s="18" t="n"/>
      <c r="I606" s="15" t="n"/>
      <c r="J606" s="19">
        <f>IF(OR($G606="",$H606=""),"",IF($G606=0,"",$H606/$G606))</f>
        <v/>
      </c>
      <c r="K606" s="16">
        <f>IF(OR($B606="",$F606="",$E606="Arla 32"),"",IFERROR(1/(1/SUMPRODUCT(MAX(($B$5:$B$1004=$B606)*($F$5:$F$1004&lt;$F606)*($E$5:$E$1004&lt;&gt;"Arla 32")*$F$5:$F$1004))),""))</f>
        <v/>
      </c>
      <c r="L606" s="16">
        <f>IF($K606="","",$F606-$K606)</f>
        <v/>
      </c>
      <c r="M606" s="17">
        <f>IF(OR($L606="",$G606="",$I606="Não"),"",IF($G606=0,"",$L606/$G606))</f>
        <v/>
      </c>
      <c r="N606" s="18">
        <f>IF(OR($L606="",$H606=""),"",IF($L606&lt;=0,"",$H606/$L606))</f>
        <v/>
      </c>
      <c r="O606" s="15">
        <f>IF($L606="","",IF($L606&gt;Listas!$H$3,"Km rodado alto: confira o km digitado",IF(AND($M606&lt;&gt;"",Listas!$H$2&lt;&gt;""),IF($M606&lt;Listas!$H$2,"Média abaixo do esperado: confira",""),"")))</f>
        <v/>
      </c>
      <c r="P606" s="15" t="n"/>
    </row>
    <row r="607">
      <c r="A607" s="14" t="n"/>
      <c r="B607" s="15" t="n"/>
      <c r="C607" s="15" t="n"/>
      <c r="D607" s="15" t="n"/>
      <c r="E607" s="15" t="n"/>
      <c r="F607" s="16" t="n"/>
      <c r="G607" s="17" t="n"/>
      <c r="H607" s="18" t="n"/>
      <c r="I607" s="15" t="n"/>
      <c r="J607" s="19">
        <f>IF(OR($G607="",$H607=""),"",IF($G607=0,"",$H607/$G607))</f>
        <v/>
      </c>
      <c r="K607" s="16">
        <f>IF(OR($B607="",$F607="",$E607="Arla 32"),"",IFERROR(1/(1/SUMPRODUCT(MAX(($B$5:$B$1004=$B607)*($F$5:$F$1004&lt;$F607)*($E$5:$E$1004&lt;&gt;"Arla 32")*$F$5:$F$1004))),""))</f>
        <v/>
      </c>
      <c r="L607" s="16">
        <f>IF($K607="","",$F607-$K607)</f>
        <v/>
      </c>
      <c r="M607" s="17">
        <f>IF(OR($L607="",$G607="",$I607="Não"),"",IF($G607=0,"",$L607/$G607))</f>
        <v/>
      </c>
      <c r="N607" s="18">
        <f>IF(OR($L607="",$H607=""),"",IF($L607&lt;=0,"",$H607/$L607))</f>
        <v/>
      </c>
      <c r="O607" s="15">
        <f>IF($L607="","",IF($L607&gt;Listas!$H$3,"Km rodado alto: confira o km digitado",IF(AND($M607&lt;&gt;"",Listas!$H$2&lt;&gt;""),IF($M607&lt;Listas!$H$2,"Média abaixo do esperado: confira",""),"")))</f>
        <v/>
      </c>
      <c r="P607" s="15" t="n"/>
    </row>
    <row r="608">
      <c r="A608" s="14" t="n"/>
      <c r="B608" s="15" t="n"/>
      <c r="C608" s="15" t="n"/>
      <c r="D608" s="15" t="n"/>
      <c r="E608" s="15" t="n"/>
      <c r="F608" s="16" t="n"/>
      <c r="G608" s="17" t="n"/>
      <c r="H608" s="18" t="n"/>
      <c r="I608" s="15" t="n"/>
      <c r="J608" s="19">
        <f>IF(OR($G608="",$H608=""),"",IF($G608=0,"",$H608/$G608))</f>
        <v/>
      </c>
      <c r="K608" s="16">
        <f>IF(OR($B608="",$F608="",$E608="Arla 32"),"",IFERROR(1/(1/SUMPRODUCT(MAX(($B$5:$B$1004=$B608)*($F$5:$F$1004&lt;$F608)*($E$5:$E$1004&lt;&gt;"Arla 32")*$F$5:$F$1004))),""))</f>
        <v/>
      </c>
      <c r="L608" s="16">
        <f>IF($K608="","",$F608-$K608)</f>
        <v/>
      </c>
      <c r="M608" s="17">
        <f>IF(OR($L608="",$G608="",$I608="Não"),"",IF($G608=0,"",$L608/$G608))</f>
        <v/>
      </c>
      <c r="N608" s="18">
        <f>IF(OR($L608="",$H608=""),"",IF($L608&lt;=0,"",$H608/$L608))</f>
        <v/>
      </c>
      <c r="O608" s="15">
        <f>IF($L608="","",IF($L608&gt;Listas!$H$3,"Km rodado alto: confira o km digitado",IF(AND($M608&lt;&gt;"",Listas!$H$2&lt;&gt;""),IF($M608&lt;Listas!$H$2,"Média abaixo do esperado: confira",""),"")))</f>
        <v/>
      </c>
      <c r="P608" s="15" t="n"/>
    </row>
    <row r="609">
      <c r="A609" s="14" t="n"/>
      <c r="B609" s="15" t="n"/>
      <c r="C609" s="15" t="n"/>
      <c r="D609" s="15" t="n"/>
      <c r="E609" s="15" t="n"/>
      <c r="F609" s="16" t="n"/>
      <c r="G609" s="17" t="n"/>
      <c r="H609" s="18" t="n"/>
      <c r="I609" s="15" t="n"/>
      <c r="J609" s="19">
        <f>IF(OR($G609="",$H609=""),"",IF($G609=0,"",$H609/$G609))</f>
        <v/>
      </c>
      <c r="K609" s="16">
        <f>IF(OR($B609="",$F609="",$E609="Arla 32"),"",IFERROR(1/(1/SUMPRODUCT(MAX(($B$5:$B$1004=$B609)*($F$5:$F$1004&lt;$F609)*($E$5:$E$1004&lt;&gt;"Arla 32")*$F$5:$F$1004))),""))</f>
        <v/>
      </c>
      <c r="L609" s="16">
        <f>IF($K609="","",$F609-$K609)</f>
        <v/>
      </c>
      <c r="M609" s="17">
        <f>IF(OR($L609="",$G609="",$I609="Não"),"",IF($G609=0,"",$L609/$G609))</f>
        <v/>
      </c>
      <c r="N609" s="18">
        <f>IF(OR($L609="",$H609=""),"",IF($L609&lt;=0,"",$H609/$L609))</f>
        <v/>
      </c>
      <c r="O609" s="15">
        <f>IF($L609="","",IF($L609&gt;Listas!$H$3,"Km rodado alto: confira o km digitado",IF(AND($M609&lt;&gt;"",Listas!$H$2&lt;&gt;""),IF($M609&lt;Listas!$H$2,"Média abaixo do esperado: confira",""),"")))</f>
        <v/>
      </c>
      <c r="P609" s="15" t="n"/>
    </row>
    <row r="610">
      <c r="A610" s="14" t="n"/>
      <c r="B610" s="15" t="n"/>
      <c r="C610" s="15" t="n"/>
      <c r="D610" s="15" t="n"/>
      <c r="E610" s="15" t="n"/>
      <c r="F610" s="16" t="n"/>
      <c r="G610" s="17" t="n"/>
      <c r="H610" s="18" t="n"/>
      <c r="I610" s="15" t="n"/>
      <c r="J610" s="19">
        <f>IF(OR($G610="",$H610=""),"",IF($G610=0,"",$H610/$G610))</f>
        <v/>
      </c>
      <c r="K610" s="16">
        <f>IF(OR($B610="",$F610="",$E610="Arla 32"),"",IFERROR(1/(1/SUMPRODUCT(MAX(($B$5:$B$1004=$B610)*($F$5:$F$1004&lt;$F610)*($E$5:$E$1004&lt;&gt;"Arla 32")*$F$5:$F$1004))),""))</f>
        <v/>
      </c>
      <c r="L610" s="16">
        <f>IF($K610="","",$F610-$K610)</f>
        <v/>
      </c>
      <c r="M610" s="17">
        <f>IF(OR($L610="",$G610="",$I610="Não"),"",IF($G610=0,"",$L610/$G610))</f>
        <v/>
      </c>
      <c r="N610" s="18">
        <f>IF(OR($L610="",$H610=""),"",IF($L610&lt;=0,"",$H610/$L610))</f>
        <v/>
      </c>
      <c r="O610" s="15">
        <f>IF($L610="","",IF($L610&gt;Listas!$H$3,"Km rodado alto: confira o km digitado",IF(AND($M610&lt;&gt;"",Listas!$H$2&lt;&gt;""),IF($M610&lt;Listas!$H$2,"Média abaixo do esperado: confira",""),"")))</f>
        <v/>
      </c>
      <c r="P610" s="15" t="n"/>
    </row>
    <row r="611">
      <c r="A611" s="14" t="n"/>
      <c r="B611" s="15" t="n"/>
      <c r="C611" s="15" t="n"/>
      <c r="D611" s="15" t="n"/>
      <c r="E611" s="15" t="n"/>
      <c r="F611" s="16" t="n"/>
      <c r="G611" s="17" t="n"/>
      <c r="H611" s="18" t="n"/>
      <c r="I611" s="15" t="n"/>
      <c r="J611" s="19">
        <f>IF(OR($G611="",$H611=""),"",IF($G611=0,"",$H611/$G611))</f>
        <v/>
      </c>
      <c r="K611" s="16">
        <f>IF(OR($B611="",$F611="",$E611="Arla 32"),"",IFERROR(1/(1/SUMPRODUCT(MAX(($B$5:$B$1004=$B611)*($F$5:$F$1004&lt;$F611)*($E$5:$E$1004&lt;&gt;"Arla 32")*$F$5:$F$1004))),""))</f>
        <v/>
      </c>
      <c r="L611" s="16">
        <f>IF($K611="","",$F611-$K611)</f>
        <v/>
      </c>
      <c r="M611" s="17">
        <f>IF(OR($L611="",$G611="",$I611="Não"),"",IF($G611=0,"",$L611/$G611))</f>
        <v/>
      </c>
      <c r="N611" s="18">
        <f>IF(OR($L611="",$H611=""),"",IF($L611&lt;=0,"",$H611/$L611))</f>
        <v/>
      </c>
      <c r="O611" s="15">
        <f>IF($L611="","",IF($L611&gt;Listas!$H$3,"Km rodado alto: confira o km digitado",IF(AND($M611&lt;&gt;"",Listas!$H$2&lt;&gt;""),IF($M611&lt;Listas!$H$2,"Média abaixo do esperado: confira",""),"")))</f>
        <v/>
      </c>
      <c r="P611" s="15" t="n"/>
    </row>
    <row r="612">
      <c r="A612" s="14" t="n"/>
      <c r="B612" s="15" t="n"/>
      <c r="C612" s="15" t="n"/>
      <c r="D612" s="15" t="n"/>
      <c r="E612" s="15" t="n"/>
      <c r="F612" s="16" t="n"/>
      <c r="G612" s="17" t="n"/>
      <c r="H612" s="18" t="n"/>
      <c r="I612" s="15" t="n"/>
      <c r="J612" s="19">
        <f>IF(OR($G612="",$H612=""),"",IF($G612=0,"",$H612/$G612))</f>
        <v/>
      </c>
      <c r="K612" s="16">
        <f>IF(OR($B612="",$F612="",$E612="Arla 32"),"",IFERROR(1/(1/SUMPRODUCT(MAX(($B$5:$B$1004=$B612)*($F$5:$F$1004&lt;$F612)*($E$5:$E$1004&lt;&gt;"Arla 32")*$F$5:$F$1004))),""))</f>
        <v/>
      </c>
      <c r="L612" s="16">
        <f>IF($K612="","",$F612-$K612)</f>
        <v/>
      </c>
      <c r="M612" s="17">
        <f>IF(OR($L612="",$G612="",$I612="Não"),"",IF($G612=0,"",$L612/$G612))</f>
        <v/>
      </c>
      <c r="N612" s="18">
        <f>IF(OR($L612="",$H612=""),"",IF($L612&lt;=0,"",$H612/$L612))</f>
        <v/>
      </c>
      <c r="O612" s="15">
        <f>IF($L612="","",IF($L612&gt;Listas!$H$3,"Km rodado alto: confira o km digitado",IF(AND($M612&lt;&gt;"",Listas!$H$2&lt;&gt;""),IF($M612&lt;Listas!$H$2,"Média abaixo do esperado: confira",""),"")))</f>
        <v/>
      </c>
      <c r="P612" s="15" t="n"/>
    </row>
    <row r="613">
      <c r="A613" s="14" t="n"/>
      <c r="B613" s="15" t="n"/>
      <c r="C613" s="15" t="n"/>
      <c r="D613" s="15" t="n"/>
      <c r="E613" s="15" t="n"/>
      <c r="F613" s="16" t="n"/>
      <c r="G613" s="17" t="n"/>
      <c r="H613" s="18" t="n"/>
      <c r="I613" s="15" t="n"/>
      <c r="J613" s="19">
        <f>IF(OR($G613="",$H613=""),"",IF($G613=0,"",$H613/$G613))</f>
        <v/>
      </c>
      <c r="K613" s="16">
        <f>IF(OR($B613="",$F613="",$E613="Arla 32"),"",IFERROR(1/(1/SUMPRODUCT(MAX(($B$5:$B$1004=$B613)*($F$5:$F$1004&lt;$F613)*($E$5:$E$1004&lt;&gt;"Arla 32")*$F$5:$F$1004))),""))</f>
        <v/>
      </c>
      <c r="L613" s="16">
        <f>IF($K613="","",$F613-$K613)</f>
        <v/>
      </c>
      <c r="M613" s="17">
        <f>IF(OR($L613="",$G613="",$I613="Não"),"",IF($G613=0,"",$L613/$G613))</f>
        <v/>
      </c>
      <c r="N613" s="18">
        <f>IF(OR($L613="",$H613=""),"",IF($L613&lt;=0,"",$H613/$L613))</f>
        <v/>
      </c>
      <c r="O613" s="15">
        <f>IF($L613="","",IF($L613&gt;Listas!$H$3,"Km rodado alto: confira o km digitado",IF(AND($M613&lt;&gt;"",Listas!$H$2&lt;&gt;""),IF($M613&lt;Listas!$H$2,"Média abaixo do esperado: confira",""),"")))</f>
        <v/>
      </c>
      <c r="P613" s="15" t="n"/>
    </row>
    <row r="614">
      <c r="A614" s="14" t="n"/>
      <c r="B614" s="15" t="n"/>
      <c r="C614" s="15" t="n"/>
      <c r="D614" s="15" t="n"/>
      <c r="E614" s="15" t="n"/>
      <c r="F614" s="16" t="n"/>
      <c r="G614" s="17" t="n"/>
      <c r="H614" s="18" t="n"/>
      <c r="I614" s="15" t="n"/>
      <c r="J614" s="19">
        <f>IF(OR($G614="",$H614=""),"",IF($G614=0,"",$H614/$G614))</f>
        <v/>
      </c>
      <c r="K614" s="16">
        <f>IF(OR($B614="",$F614="",$E614="Arla 32"),"",IFERROR(1/(1/SUMPRODUCT(MAX(($B$5:$B$1004=$B614)*($F$5:$F$1004&lt;$F614)*($E$5:$E$1004&lt;&gt;"Arla 32")*$F$5:$F$1004))),""))</f>
        <v/>
      </c>
      <c r="L614" s="16">
        <f>IF($K614="","",$F614-$K614)</f>
        <v/>
      </c>
      <c r="M614" s="17">
        <f>IF(OR($L614="",$G614="",$I614="Não"),"",IF($G614=0,"",$L614/$G614))</f>
        <v/>
      </c>
      <c r="N614" s="18">
        <f>IF(OR($L614="",$H614=""),"",IF($L614&lt;=0,"",$H614/$L614))</f>
        <v/>
      </c>
      <c r="O614" s="15">
        <f>IF($L614="","",IF($L614&gt;Listas!$H$3,"Km rodado alto: confira o km digitado",IF(AND($M614&lt;&gt;"",Listas!$H$2&lt;&gt;""),IF($M614&lt;Listas!$H$2,"Média abaixo do esperado: confira",""),"")))</f>
        <v/>
      </c>
      <c r="P614" s="15" t="n"/>
    </row>
    <row r="615">
      <c r="A615" s="14" t="n"/>
      <c r="B615" s="15" t="n"/>
      <c r="C615" s="15" t="n"/>
      <c r="D615" s="15" t="n"/>
      <c r="E615" s="15" t="n"/>
      <c r="F615" s="16" t="n"/>
      <c r="G615" s="17" t="n"/>
      <c r="H615" s="18" t="n"/>
      <c r="I615" s="15" t="n"/>
      <c r="J615" s="19">
        <f>IF(OR($G615="",$H615=""),"",IF($G615=0,"",$H615/$G615))</f>
        <v/>
      </c>
      <c r="K615" s="16">
        <f>IF(OR($B615="",$F615="",$E615="Arla 32"),"",IFERROR(1/(1/SUMPRODUCT(MAX(($B$5:$B$1004=$B615)*($F$5:$F$1004&lt;$F615)*($E$5:$E$1004&lt;&gt;"Arla 32")*$F$5:$F$1004))),""))</f>
        <v/>
      </c>
      <c r="L615" s="16">
        <f>IF($K615="","",$F615-$K615)</f>
        <v/>
      </c>
      <c r="M615" s="17">
        <f>IF(OR($L615="",$G615="",$I615="Não"),"",IF($G615=0,"",$L615/$G615))</f>
        <v/>
      </c>
      <c r="N615" s="18">
        <f>IF(OR($L615="",$H615=""),"",IF($L615&lt;=0,"",$H615/$L615))</f>
        <v/>
      </c>
      <c r="O615" s="15">
        <f>IF($L615="","",IF($L615&gt;Listas!$H$3,"Km rodado alto: confira o km digitado",IF(AND($M615&lt;&gt;"",Listas!$H$2&lt;&gt;""),IF($M615&lt;Listas!$H$2,"Média abaixo do esperado: confira",""),"")))</f>
        <v/>
      </c>
      <c r="P615" s="15" t="n"/>
    </row>
    <row r="616">
      <c r="A616" s="14" t="n"/>
      <c r="B616" s="15" t="n"/>
      <c r="C616" s="15" t="n"/>
      <c r="D616" s="15" t="n"/>
      <c r="E616" s="15" t="n"/>
      <c r="F616" s="16" t="n"/>
      <c r="G616" s="17" t="n"/>
      <c r="H616" s="18" t="n"/>
      <c r="I616" s="15" t="n"/>
      <c r="J616" s="19">
        <f>IF(OR($G616="",$H616=""),"",IF($G616=0,"",$H616/$G616))</f>
        <v/>
      </c>
      <c r="K616" s="16">
        <f>IF(OR($B616="",$F616="",$E616="Arla 32"),"",IFERROR(1/(1/SUMPRODUCT(MAX(($B$5:$B$1004=$B616)*($F$5:$F$1004&lt;$F616)*($E$5:$E$1004&lt;&gt;"Arla 32")*$F$5:$F$1004))),""))</f>
        <v/>
      </c>
      <c r="L616" s="16">
        <f>IF($K616="","",$F616-$K616)</f>
        <v/>
      </c>
      <c r="M616" s="17">
        <f>IF(OR($L616="",$G616="",$I616="Não"),"",IF($G616=0,"",$L616/$G616))</f>
        <v/>
      </c>
      <c r="N616" s="18">
        <f>IF(OR($L616="",$H616=""),"",IF($L616&lt;=0,"",$H616/$L616))</f>
        <v/>
      </c>
      <c r="O616" s="15">
        <f>IF($L616="","",IF($L616&gt;Listas!$H$3,"Km rodado alto: confira o km digitado",IF(AND($M616&lt;&gt;"",Listas!$H$2&lt;&gt;""),IF($M616&lt;Listas!$H$2,"Média abaixo do esperado: confira",""),"")))</f>
        <v/>
      </c>
      <c r="P616" s="15" t="n"/>
    </row>
    <row r="617">
      <c r="A617" s="14" t="n"/>
      <c r="B617" s="15" t="n"/>
      <c r="C617" s="15" t="n"/>
      <c r="D617" s="15" t="n"/>
      <c r="E617" s="15" t="n"/>
      <c r="F617" s="16" t="n"/>
      <c r="G617" s="17" t="n"/>
      <c r="H617" s="18" t="n"/>
      <c r="I617" s="15" t="n"/>
      <c r="J617" s="19">
        <f>IF(OR($G617="",$H617=""),"",IF($G617=0,"",$H617/$G617))</f>
        <v/>
      </c>
      <c r="K617" s="16">
        <f>IF(OR($B617="",$F617="",$E617="Arla 32"),"",IFERROR(1/(1/SUMPRODUCT(MAX(($B$5:$B$1004=$B617)*($F$5:$F$1004&lt;$F617)*($E$5:$E$1004&lt;&gt;"Arla 32")*$F$5:$F$1004))),""))</f>
        <v/>
      </c>
      <c r="L617" s="16">
        <f>IF($K617="","",$F617-$K617)</f>
        <v/>
      </c>
      <c r="M617" s="17">
        <f>IF(OR($L617="",$G617="",$I617="Não"),"",IF($G617=0,"",$L617/$G617))</f>
        <v/>
      </c>
      <c r="N617" s="18">
        <f>IF(OR($L617="",$H617=""),"",IF($L617&lt;=0,"",$H617/$L617))</f>
        <v/>
      </c>
      <c r="O617" s="15">
        <f>IF($L617="","",IF($L617&gt;Listas!$H$3,"Km rodado alto: confira o km digitado",IF(AND($M617&lt;&gt;"",Listas!$H$2&lt;&gt;""),IF($M617&lt;Listas!$H$2,"Média abaixo do esperado: confira",""),"")))</f>
        <v/>
      </c>
      <c r="P617" s="15" t="n"/>
    </row>
    <row r="618">
      <c r="A618" s="14" t="n"/>
      <c r="B618" s="15" t="n"/>
      <c r="C618" s="15" t="n"/>
      <c r="D618" s="15" t="n"/>
      <c r="E618" s="15" t="n"/>
      <c r="F618" s="16" t="n"/>
      <c r="G618" s="17" t="n"/>
      <c r="H618" s="18" t="n"/>
      <c r="I618" s="15" t="n"/>
      <c r="J618" s="19">
        <f>IF(OR($G618="",$H618=""),"",IF($G618=0,"",$H618/$G618))</f>
        <v/>
      </c>
      <c r="K618" s="16">
        <f>IF(OR($B618="",$F618="",$E618="Arla 32"),"",IFERROR(1/(1/SUMPRODUCT(MAX(($B$5:$B$1004=$B618)*($F$5:$F$1004&lt;$F618)*($E$5:$E$1004&lt;&gt;"Arla 32")*$F$5:$F$1004))),""))</f>
        <v/>
      </c>
      <c r="L618" s="16">
        <f>IF($K618="","",$F618-$K618)</f>
        <v/>
      </c>
      <c r="M618" s="17">
        <f>IF(OR($L618="",$G618="",$I618="Não"),"",IF($G618=0,"",$L618/$G618))</f>
        <v/>
      </c>
      <c r="N618" s="18">
        <f>IF(OR($L618="",$H618=""),"",IF($L618&lt;=0,"",$H618/$L618))</f>
        <v/>
      </c>
      <c r="O618" s="15">
        <f>IF($L618="","",IF($L618&gt;Listas!$H$3,"Km rodado alto: confira o km digitado",IF(AND($M618&lt;&gt;"",Listas!$H$2&lt;&gt;""),IF($M618&lt;Listas!$H$2,"Média abaixo do esperado: confira",""),"")))</f>
        <v/>
      </c>
      <c r="P618" s="15" t="n"/>
    </row>
    <row r="619">
      <c r="A619" s="14" t="n"/>
      <c r="B619" s="15" t="n"/>
      <c r="C619" s="15" t="n"/>
      <c r="D619" s="15" t="n"/>
      <c r="E619" s="15" t="n"/>
      <c r="F619" s="16" t="n"/>
      <c r="G619" s="17" t="n"/>
      <c r="H619" s="18" t="n"/>
      <c r="I619" s="15" t="n"/>
      <c r="J619" s="19">
        <f>IF(OR($G619="",$H619=""),"",IF($G619=0,"",$H619/$G619))</f>
        <v/>
      </c>
      <c r="K619" s="16">
        <f>IF(OR($B619="",$F619="",$E619="Arla 32"),"",IFERROR(1/(1/SUMPRODUCT(MAX(($B$5:$B$1004=$B619)*($F$5:$F$1004&lt;$F619)*($E$5:$E$1004&lt;&gt;"Arla 32")*$F$5:$F$1004))),""))</f>
        <v/>
      </c>
      <c r="L619" s="16">
        <f>IF($K619="","",$F619-$K619)</f>
        <v/>
      </c>
      <c r="M619" s="17">
        <f>IF(OR($L619="",$G619="",$I619="Não"),"",IF($G619=0,"",$L619/$G619))</f>
        <v/>
      </c>
      <c r="N619" s="18">
        <f>IF(OR($L619="",$H619=""),"",IF($L619&lt;=0,"",$H619/$L619))</f>
        <v/>
      </c>
      <c r="O619" s="15">
        <f>IF($L619="","",IF($L619&gt;Listas!$H$3,"Km rodado alto: confira o km digitado",IF(AND($M619&lt;&gt;"",Listas!$H$2&lt;&gt;""),IF($M619&lt;Listas!$H$2,"Média abaixo do esperado: confira",""),"")))</f>
        <v/>
      </c>
      <c r="P619" s="15" t="n"/>
    </row>
    <row r="620">
      <c r="A620" s="14" t="n"/>
      <c r="B620" s="15" t="n"/>
      <c r="C620" s="15" t="n"/>
      <c r="D620" s="15" t="n"/>
      <c r="E620" s="15" t="n"/>
      <c r="F620" s="16" t="n"/>
      <c r="G620" s="17" t="n"/>
      <c r="H620" s="18" t="n"/>
      <c r="I620" s="15" t="n"/>
      <c r="J620" s="19">
        <f>IF(OR($G620="",$H620=""),"",IF($G620=0,"",$H620/$G620))</f>
        <v/>
      </c>
      <c r="K620" s="16">
        <f>IF(OR($B620="",$F620="",$E620="Arla 32"),"",IFERROR(1/(1/SUMPRODUCT(MAX(($B$5:$B$1004=$B620)*($F$5:$F$1004&lt;$F620)*($E$5:$E$1004&lt;&gt;"Arla 32")*$F$5:$F$1004))),""))</f>
        <v/>
      </c>
      <c r="L620" s="16">
        <f>IF($K620="","",$F620-$K620)</f>
        <v/>
      </c>
      <c r="M620" s="17">
        <f>IF(OR($L620="",$G620="",$I620="Não"),"",IF($G620=0,"",$L620/$G620))</f>
        <v/>
      </c>
      <c r="N620" s="18">
        <f>IF(OR($L620="",$H620=""),"",IF($L620&lt;=0,"",$H620/$L620))</f>
        <v/>
      </c>
      <c r="O620" s="15">
        <f>IF($L620="","",IF($L620&gt;Listas!$H$3,"Km rodado alto: confira o km digitado",IF(AND($M620&lt;&gt;"",Listas!$H$2&lt;&gt;""),IF($M620&lt;Listas!$H$2,"Média abaixo do esperado: confira",""),"")))</f>
        <v/>
      </c>
      <c r="P620" s="15" t="n"/>
    </row>
    <row r="621">
      <c r="A621" s="14" t="n"/>
      <c r="B621" s="15" t="n"/>
      <c r="C621" s="15" t="n"/>
      <c r="D621" s="15" t="n"/>
      <c r="E621" s="15" t="n"/>
      <c r="F621" s="16" t="n"/>
      <c r="G621" s="17" t="n"/>
      <c r="H621" s="18" t="n"/>
      <c r="I621" s="15" t="n"/>
      <c r="J621" s="19">
        <f>IF(OR($G621="",$H621=""),"",IF($G621=0,"",$H621/$G621))</f>
        <v/>
      </c>
      <c r="K621" s="16">
        <f>IF(OR($B621="",$F621="",$E621="Arla 32"),"",IFERROR(1/(1/SUMPRODUCT(MAX(($B$5:$B$1004=$B621)*($F$5:$F$1004&lt;$F621)*($E$5:$E$1004&lt;&gt;"Arla 32")*$F$5:$F$1004))),""))</f>
        <v/>
      </c>
      <c r="L621" s="16">
        <f>IF($K621="","",$F621-$K621)</f>
        <v/>
      </c>
      <c r="M621" s="17">
        <f>IF(OR($L621="",$G621="",$I621="Não"),"",IF($G621=0,"",$L621/$G621))</f>
        <v/>
      </c>
      <c r="N621" s="18">
        <f>IF(OR($L621="",$H621=""),"",IF($L621&lt;=0,"",$H621/$L621))</f>
        <v/>
      </c>
      <c r="O621" s="15">
        <f>IF($L621="","",IF($L621&gt;Listas!$H$3,"Km rodado alto: confira o km digitado",IF(AND($M621&lt;&gt;"",Listas!$H$2&lt;&gt;""),IF($M621&lt;Listas!$H$2,"Média abaixo do esperado: confira",""),"")))</f>
        <v/>
      </c>
      <c r="P621" s="15" t="n"/>
    </row>
    <row r="622">
      <c r="A622" s="14" t="n"/>
      <c r="B622" s="15" t="n"/>
      <c r="C622" s="15" t="n"/>
      <c r="D622" s="15" t="n"/>
      <c r="E622" s="15" t="n"/>
      <c r="F622" s="16" t="n"/>
      <c r="G622" s="17" t="n"/>
      <c r="H622" s="18" t="n"/>
      <c r="I622" s="15" t="n"/>
      <c r="J622" s="19">
        <f>IF(OR($G622="",$H622=""),"",IF($G622=0,"",$H622/$G622))</f>
        <v/>
      </c>
      <c r="K622" s="16">
        <f>IF(OR($B622="",$F622="",$E622="Arla 32"),"",IFERROR(1/(1/SUMPRODUCT(MAX(($B$5:$B$1004=$B622)*($F$5:$F$1004&lt;$F622)*($E$5:$E$1004&lt;&gt;"Arla 32")*$F$5:$F$1004))),""))</f>
        <v/>
      </c>
      <c r="L622" s="16">
        <f>IF($K622="","",$F622-$K622)</f>
        <v/>
      </c>
      <c r="M622" s="17">
        <f>IF(OR($L622="",$G622="",$I622="Não"),"",IF($G622=0,"",$L622/$G622))</f>
        <v/>
      </c>
      <c r="N622" s="18">
        <f>IF(OR($L622="",$H622=""),"",IF($L622&lt;=0,"",$H622/$L622))</f>
        <v/>
      </c>
      <c r="O622" s="15">
        <f>IF($L622="","",IF($L622&gt;Listas!$H$3,"Km rodado alto: confira o km digitado",IF(AND($M622&lt;&gt;"",Listas!$H$2&lt;&gt;""),IF($M622&lt;Listas!$H$2,"Média abaixo do esperado: confira",""),"")))</f>
        <v/>
      </c>
      <c r="P622" s="15" t="n"/>
    </row>
    <row r="623">
      <c r="A623" s="14" t="n"/>
      <c r="B623" s="15" t="n"/>
      <c r="C623" s="15" t="n"/>
      <c r="D623" s="15" t="n"/>
      <c r="E623" s="15" t="n"/>
      <c r="F623" s="16" t="n"/>
      <c r="G623" s="17" t="n"/>
      <c r="H623" s="18" t="n"/>
      <c r="I623" s="15" t="n"/>
      <c r="J623" s="19">
        <f>IF(OR($G623="",$H623=""),"",IF($G623=0,"",$H623/$G623))</f>
        <v/>
      </c>
      <c r="K623" s="16">
        <f>IF(OR($B623="",$F623="",$E623="Arla 32"),"",IFERROR(1/(1/SUMPRODUCT(MAX(($B$5:$B$1004=$B623)*($F$5:$F$1004&lt;$F623)*($E$5:$E$1004&lt;&gt;"Arla 32")*$F$5:$F$1004))),""))</f>
        <v/>
      </c>
      <c r="L623" s="16">
        <f>IF($K623="","",$F623-$K623)</f>
        <v/>
      </c>
      <c r="M623" s="17">
        <f>IF(OR($L623="",$G623="",$I623="Não"),"",IF($G623=0,"",$L623/$G623))</f>
        <v/>
      </c>
      <c r="N623" s="18">
        <f>IF(OR($L623="",$H623=""),"",IF($L623&lt;=0,"",$H623/$L623))</f>
        <v/>
      </c>
      <c r="O623" s="15">
        <f>IF($L623="","",IF($L623&gt;Listas!$H$3,"Km rodado alto: confira o km digitado",IF(AND($M623&lt;&gt;"",Listas!$H$2&lt;&gt;""),IF($M623&lt;Listas!$H$2,"Média abaixo do esperado: confira",""),"")))</f>
        <v/>
      </c>
      <c r="P623" s="15" t="n"/>
    </row>
    <row r="624">
      <c r="A624" s="14" t="n"/>
      <c r="B624" s="15" t="n"/>
      <c r="C624" s="15" t="n"/>
      <c r="D624" s="15" t="n"/>
      <c r="E624" s="15" t="n"/>
      <c r="F624" s="16" t="n"/>
      <c r="G624" s="17" t="n"/>
      <c r="H624" s="18" t="n"/>
      <c r="I624" s="15" t="n"/>
      <c r="J624" s="19">
        <f>IF(OR($G624="",$H624=""),"",IF($G624=0,"",$H624/$G624))</f>
        <v/>
      </c>
      <c r="K624" s="16">
        <f>IF(OR($B624="",$F624="",$E624="Arla 32"),"",IFERROR(1/(1/SUMPRODUCT(MAX(($B$5:$B$1004=$B624)*($F$5:$F$1004&lt;$F624)*($E$5:$E$1004&lt;&gt;"Arla 32")*$F$5:$F$1004))),""))</f>
        <v/>
      </c>
      <c r="L624" s="16">
        <f>IF($K624="","",$F624-$K624)</f>
        <v/>
      </c>
      <c r="M624" s="17">
        <f>IF(OR($L624="",$G624="",$I624="Não"),"",IF($G624=0,"",$L624/$G624))</f>
        <v/>
      </c>
      <c r="N624" s="18">
        <f>IF(OR($L624="",$H624=""),"",IF($L624&lt;=0,"",$H624/$L624))</f>
        <v/>
      </c>
      <c r="O624" s="15">
        <f>IF($L624="","",IF($L624&gt;Listas!$H$3,"Km rodado alto: confira o km digitado",IF(AND($M624&lt;&gt;"",Listas!$H$2&lt;&gt;""),IF($M624&lt;Listas!$H$2,"Média abaixo do esperado: confira",""),"")))</f>
        <v/>
      </c>
      <c r="P624" s="15" t="n"/>
    </row>
    <row r="625">
      <c r="A625" s="14" t="n"/>
      <c r="B625" s="15" t="n"/>
      <c r="C625" s="15" t="n"/>
      <c r="D625" s="15" t="n"/>
      <c r="E625" s="15" t="n"/>
      <c r="F625" s="16" t="n"/>
      <c r="G625" s="17" t="n"/>
      <c r="H625" s="18" t="n"/>
      <c r="I625" s="15" t="n"/>
      <c r="J625" s="19">
        <f>IF(OR($G625="",$H625=""),"",IF($G625=0,"",$H625/$G625))</f>
        <v/>
      </c>
      <c r="K625" s="16">
        <f>IF(OR($B625="",$F625="",$E625="Arla 32"),"",IFERROR(1/(1/SUMPRODUCT(MAX(($B$5:$B$1004=$B625)*($F$5:$F$1004&lt;$F625)*($E$5:$E$1004&lt;&gt;"Arla 32")*$F$5:$F$1004))),""))</f>
        <v/>
      </c>
      <c r="L625" s="16">
        <f>IF($K625="","",$F625-$K625)</f>
        <v/>
      </c>
      <c r="M625" s="17">
        <f>IF(OR($L625="",$G625="",$I625="Não"),"",IF($G625=0,"",$L625/$G625))</f>
        <v/>
      </c>
      <c r="N625" s="18">
        <f>IF(OR($L625="",$H625=""),"",IF($L625&lt;=0,"",$H625/$L625))</f>
        <v/>
      </c>
      <c r="O625" s="15">
        <f>IF($L625="","",IF($L625&gt;Listas!$H$3,"Km rodado alto: confira o km digitado",IF(AND($M625&lt;&gt;"",Listas!$H$2&lt;&gt;""),IF($M625&lt;Listas!$H$2,"Média abaixo do esperado: confira",""),"")))</f>
        <v/>
      </c>
      <c r="P625" s="15" t="n"/>
    </row>
    <row r="626">
      <c r="A626" s="14" t="n"/>
      <c r="B626" s="15" t="n"/>
      <c r="C626" s="15" t="n"/>
      <c r="D626" s="15" t="n"/>
      <c r="E626" s="15" t="n"/>
      <c r="F626" s="16" t="n"/>
      <c r="G626" s="17" t="n"/>
      <c r="H626" s="18" t="n"/>
      <c r="I626" s="15" t="n"/>
      <c r="J626" s="19">
        <f>IF(OR($G626="",$H626=""),"",IF($G626=0,"",$H626/$G626))</f>
        <v/>
      </c>
      <c r="K626" s="16">
        <f>IF(OR($B626="",$F626="",$E626="Arla 32"),"",IFERROR(1/(1/SUMPRODUCT(MAX(($B$5:$B$1004=$B626)*($F$5:$F$1004&lt;$F626)*($E$5:$E$1004&lt;&gt;"Arla 32")*$F$5:$F$1004))),""))</f>
        <v/>
      </c>
      <c r="L626" s="16">
        <f>IF($K626="","",$F626-$K626)</f>
        <v/>
      </c>
      <c r="M626" s="17">
        <f>IF(OR($L626="",$G626="",$I626="Não"),"",IF($G626=0,"",$L626/$G626))</f>
        <v/>
      </c>
      <c r="N626" s="18">
        <f>IF(OR($L626="",$H626=""),"",IF($L626&lt;=0,"",$H626/$L626))</f>
        <v/>
      </c>
      <c r="O626" s="15">
        <f>IF($L626="","",IF($L626&gt;Listas!$H$3,"Km rodado alto: confira o km digitado",IF(AND($M626&lt;&gt;"",Listas!$H$2&lt;&gt;""),IF($M626&lt;Listas!$H$2,"Média abaixo do esperado: confira",""),"")))</f>
        <v/>
      </c>
      <c r="P626" s="15" t="n"/>
    </row>
    <row r="627">
      <c r="A627" s="14" t="n"/>
      <c r="B627" s="15" t="n"/>
      <c r="C627" s="15" t="n"/>
      <c r="D627" s="15" t="n"/>
      <c r="E627" s="15" t="n"/>
      <c r="F627" s="16" t="n"/>
      <c r="G627" s="17" t="n"/>
      <c r="H627" s="18" t="n"/>
      <c r="I627" s="15" t="n"/>
      <c r="J627" s="19">
        <f>IF(OR($G627="",$H627=""),"",IF($G627=0,"",$H627/$G627))</f>
        <v/>
      </c>
      <c r="K627" s="16">
        <f>IF(OR($B627="",$F627="",$E627="Arla 32"),"",IFERROR(1/(1/SUMPRODUCT(MAX(($B$5:$B$1004=$B627)*($F$5:$F$1004&lt;$F627)*($E$5:$E$1004&lt;&gt;"Arla 32")*$F$5:$F$1004))),""))</f>
        <v/>
      </c>
      <c r="L627" s="16">
        <f>IF($K627="","",$F627-$K627)</f>
        <v/>
      </c>
      <c r="M627" s="17">
        <f>IF(OR($L627="",$G627="",$I627="Não"),"",IF($G627=0,"",$L627/$G627))</f>
        <v/>
      </c>
      <c r="N627" s="18">
        <f>IF(OR($L627="",$H627=""),"",IF($L627&lt;=0,"",$H627/$L627))</f>
        <v/>
      </c>
      <c r="O627" s="15">
        <f>IF($L627="","",IF($L627&gt;Listas!$H$3,"Km rodado alto: confira o km digitado",IF(AND($M627&lt;&gt;"",Listas!$H$2&lt;&gt;""),IF($M627&lt;Listas!$H$2,"Média abaixo do esperado: confira",""),"")))</f>
        <v/>
      </c>
      <c r="P627" s="15" t="n"/>
    </row>
    <row r="628">
      <c r="A628" s="14" t="n"/>
      <c r="B628" s="15" t="n"/>
      <c r="C628" s="15" t="n"/>
      <c r="D628" s="15" t="n"/>
      <c r="E628" s="15" t="n"/>
      <c r="F628" s="16" t="n"/>
      <c r="G628" s="17" t="n"/>
      <c r="H628" s="18" t="n"/>
      <c r="I628" s="15" t="n"/>
      <c r="J628" s="19">
        <f>IF(OR($G628="",$H628=""),"",IF($G628=0,"",$H628/$G628))</f>
        <v/>
      </c>
      <c r="K628" s="16">
        <f>IF(OR($B628="",$F628="",$E628="Arla 32"),"",IFERROR(1/(1/SUMPRODUCT(MAX(($B$5:$B$1004=$B628)*($F$5:$F$1004&lt;$F628)*($E$5:$E$1004&lt;&gt;"Arla 32")*$F$5:$F$1004))),""))</f>
        <v/>
      </c>
      <c r="L628" s="16">
        <f>IF($K628="","",$F628-$K628)</f>
        <v/>
      </c>
      <c r="M628" s="17">
        <f>IF(OR($L628="",$G628="",$I628="Não"),"",IF($G628=0,"",$L628/$G628))</f>
        <v/>
      </c>
      <c r="N628" s="18">
        <f>IF(OR($L628="",$H628=""),"",IF($L628&lt;=0,"",$H628/$L628))</f>
        <v/>
      </c>
      <c r="O628" s="15">
        <f>IF($L628="","",IF($L628&gt;Listas!$H$3,"Km rodado alto: confira o km digitado",IF(AND($M628&lt;&gt;"",Listas!$H$2&lt;&gt;""),IF($M628&lt;Listas!$H$2,"Média abaixo do esperado: confira",""),"")))</f>
        <v/>
      </c>
      <c r="P628" s="15" t="n"/>
    </row>
    <row r="629">
      <c r="A629" s="14" t="n"/>
      <c r="B629" s="15" t="n"/>
      <c r="C629" s="15" t="n"/>
      <c r="D629" s="15" t="n"/>
      <c r="E629" s="15" t="n"/>
      <c r="F629" s="16" t="n"/>
      <c r="G629" s="17" t="n"/>
      <c r="H629" s="18" t="n"/>
      <c r="I629" s="15" t="n"/>
      <c r="J629" s="19">
        <f>IF(OR($G629="",$H629=""),"",IF($G629=0,"",$H629/$G629))</f>
        <v/>
      </c>
      <c r="K629" s="16">
        <f>IF(OR($B629="",$F629="",$E629="Arla 32"),"",IFERROR(1/(1/SUMPRODUCT(MAX(($B$5:$B$1004=$B629)*($F$5:$F$1004&lt;$F629)*($E$5:$E$1004&lt;&gt;"Arla 32")*$F$5:$F$1004))),""))</f>
        <v/>
      </c>
      <c r="L629" s="16">
        <f>IF($K629="","",$F629-$K629)</f>
        <v/>
      </c>
      <c r="M629" s="17">
        <f>IF(OR($L629="",$G629="",$I629="Não"),"",IF($G629=0,"",$L629/$G629))</f>
        <v/>
      </c>
      <c r="N629" s="18">
        <f>IF(OR($L629="",$H629=""),"",IF($L629&lt;=0,"",$H629/$L629))</f>
        <v/>
      </c>
      <c r="O629" s="15">
        <f>IF($L629="","",IF($L629&gt;Listas!$H$3,"Km rodado alto: confira o km digitado",IF(AND($M629&lt;&gt;"",Listas!$H$2&lt;&gt;""),IF($M629&lt;Listas!$H$2,"Média abaixo do esperado: confira",""),"")))</f>
        <v/>
      </c>
      <c r="P629" s="15" t="n"/>
    </row>
    <row r="630">
      <c r="A630" s="14" t="n"/>
      <c r="B630" s="15" t="n"/>
      <c r="C630" s="15" t="n"/>
      <c r="D630" s="15" t="n"/>
      <c r="E630" s="15" t="n"/>
      <c r="F630" s="16" t="n"/>
      <c r="G630" s="17" t="n"/>
      <c r="H630" s="18" t="n"/>
      <c r="I630" s="15" t="n"/>
      <c r="J630" s="19">
        <f>IF(OR($G630="",$H630=""),"",IF($G630=0,"",$H630/$G630))</f>
        <v/>
      </c>
      <c r="K630" s="16">
        <f>IF(OR($B630="",$F630="",$E630="Arla 32"),"",IFERROR(1/(1/SUMPRODUCT(MAX(($B$5:$B$1004=$B630)*($F$5:$F$1004&lt;$F630)*($E$5:$E$1004&lt;&gt;"Arla 32")*$F$5:$F$1004))),""))</f>
        <v/>
      </c>
      <c r="L630" s="16">
        <f>IF($K630="","",$F630-$K630)</f>
        <v/>
      </c>
      <c r="M630" s="17">
        <f>IF(OR($L630="",$G630="",$I630="Não"),"",IF($G630=0,"",$L630/$G630))</f>
        <v/>
      </c>
      <c r="N630" s="18">
        <f>IF(OR($L630="",$H630=""),"",IF($L630&lt;=0,"",$H630/$L630))</f>
        <v/>
      </c>
      <c r="O630" s="15">
        <f>IF($L630="","",IF($L630&gt;Listas!$H$3,"Km rodado alto: confira o km digitado",IF(AND($M630&lt;&gt;"",Listas!$H$2&lt;&gt;""),IF($M630&lt;Listas!$H$2,"Média abaixo do esperado: confira",""),"")))</f>
        <v/>
      </c>
      <c r="P630" s="15" t="n"/>
    </row>
    <row r="631">
      <c r="A631" s="14" t="n"/>
      <c r="B631" s="15" t="n"/>
      <c r="C631" s="15" t="n"/>
      <c r="D631" s="15" t="n"/>
      <c r="E631" s="15" t="n"/>
      <c r="F631" s="16" t="n"/>
      <c r="G631" s="17" t="n"/>
      <c r="H631" s="18" t="n"/>
      <c r="I631" s="15" t="n"/>
      <c r="J631" s="19">
        <f>IF(OR($G631="",$H631=""),"",IF($G631=0,"",$H631/$G631))</f>
        <v/>
      </c>
      <c r="K631" s="16">
        <f>IF(OR($B631="",$F631="",$E631="Arla 32"),"",IFERROR(1/(1/SUMPRODUCT(MAX(($B$5:$B$1004=$B631)*($F$5:$F$1004&lt;$F631)*($E$5:$E$1004&lt;&gt;"Arla 32")*$F$5:$F$1004))),""))</f>
        <v/>
      </c>
      <c r="L631" s="16">
        <f>IF($K631="","",$F631-$K631)</f>
        <v/>
      </c>
      <c r="M631" s="17">
        <f>IF(OR($L631="",$G631="",$I631="Não"),"",IF($G631=0,"",$L631/$G631))</f>
        <v/>
      </c>
      <c r="N631" s="18">
        <f>IF(OR($L631="",$H631=""),"",IF($L631&lt;=0,"",$H631/$L631))</f>
        <v/>
      </c>
      <c r="O631" s="15">
        <f>IF($L631="","",IF($L631&gt;Listas!$H$3,"Km rodado alto: confira o km digitado",IF(AND($M631&lt;&gt;"",Listas!$H$2&lt;&gt;""),IF($M631&lt;Listas!$H$2,"Média abaixo do esperado: confira",""),"")))</f>
        <v/>
      </c>
      <c r="P631" s="15" t="n"/>
    </row>
    <row r="632">
      <c r="A632" s="14" t="n"/>
      <c r="B632" s="15" t="n"/>
      <c r="C632" s="15" t="n"/>
      <c r="D632" s="15" t="n"/>
      <c r="E632" s="15" t="n"/>
      <c r="F632" s="16" t="n"/>
      <c r="G632" s="17" t="n"/>
      <c r="H632" s="18" t="n"/>
      <c r="I632" s="15" t="n"/>
      <c r="J632" s="19">
        <f>IF(OR($G632="",$H632=""),"",IF($G632=0,"",$H632/$G632))</f>
        <v/>
      </c>
      <c r="K632" s="16">
        <f>IF(OR($B632="",$F632="",$E632="Arla 32"),"",IFERROR(1/(1/SUMPRODUCT(MAX(($B$5:$B$1004=$B632)*($F$5:$F$1004&lt;$F632)*($E$5:$E$1004&lt;&gt;"Arla 32")*$F$5:$F$1004))),""))</f>
        <v/>
      </c>
      <c r="L632" s="16">
        <f>IF($K632="","",$F632-$K632)</f>
        <v/>
      </c>
      <c r="M632" s="17">
        <f>IF(OR($L632="",$G632="",$I632="Não"),"",IF($G632=0,"",$L632/$G632))</f>
        <v/>
      </c>
      <c r="N632" s="18">
        <f>IF(OR($L632="",$H632=""),"",IF($L632&lt;=0,"",$H632/$L632))</f>
        <v/>
      </c>
      <c r="O632" s="15">
        <f>IF($L632="","",IF($L632&gt;Listas!$H$3,"Km rodado alto: confira o km digitado",IF(AND($M632&lt;&gt;"",Listas!$H$2&lt;&gt;""),IF($M632&lt;Listas!$H$2,"Média abaixo do esperado: confira",""),"")))</f>
        <v/>
      </c>
      <c r="P632" s="15" t="n"/>
    </row>
    <row r="633">
      <c r="A633" s="14" t="n"/>
      <c r="B633" s="15" t="n"/>
      <c r="C633" s="15" t="n"/>
      <c r="D633" s="15" t="n"/>
      <c r="E633" s="15" t="n"/>
      <c r="F633" s="16" t="n"/>
      <c r="G633" s="17" t="n"/>
      <c r="H633" s="18" t="n"/>
      <c r="I633" s="15" t="n"/>
      <c r="J633" s="19">
        <f>IF(OR($G633="",$H633=""),"",IF($G633=0,"",$H633/$G633))</f>
        <v/>
      </c>
      <c r="K633" s="16">
        <f>IF(OR($B633="",$F633="",$E633="Arla 32"),"",IFERROR(1/(1/SUMPRODUCT(MAX(($B$5:$B$1004=$B633)*($F$5:$F$1004&lt;$F633)*($E$5:$E$1004&lt;&gt;"Arla 32")*$F$5:$F$1004))),""))</f>
        <v/>
      </c>
      <c r="L633" s="16">
        <f>IF($K633="","",$F633-$K633)</f>
        <v/>
      </c>
      <c r="M633" s="17">
        <f>IF(OR($L633="",$G633="",$I633="Não"),"",IF($G633=0,"",$L633/$G633))</f>
        <v/>
      </c>
      <c r="N633" s="18">
        <f>IF(OR($L633="",$H633=""),"",IF($L633&lt;=0,"",$H633/$L633))</f>
        <v/>
      </c>
      <c r="O633" s="15">
        <f>IF($L633="","",IF($L633&gt;Listas!$H$3,"Km rodado alto: confira o km digitado",IF(AND($M633&lt;&gt;"",Listas!$H$2&lt;&gt;""),IF($M633&lt;Listas!$H$2,"Média abaixo do esperado: confira",""),"")))</f>
        <v/>
      </c>
      <c r="P633" s="15" t="n"/>
    </row>
    <row r="634">
      <c r="A634" s="14" t="n"/>
      <c r="B634" s="15" t="n"/>
      <c r="C634" s="15" t="n"/>
      <c r="D634" s="15" t="n"/>
      <c r="E634" s="15" t="n"/>
      <c r="F634" s="16" t="n"/>
      <c r="G634" s="17" t="n"/>
      <c r="H634" s="18" t="n"/>
      <c r="I634" s="15" t="n"/>
      <c r="J634" s="19">
        <f>IF(OR($G634="",$H634=""),"",IF($G634=0,"",$H634/$G634))</f>
        <v/>
      </c>
      <c r="K634" s="16">
        <f>IF(OR($B634="",$F634="",$E634="Arla 32"),"",IFERROR(1/(1/SUMPRODUCT(MAX(($B$5:$B$1004=$B634)*($F$5:$F$1004&lt;$F634)*($E$5:$E$1004&lt;&gt;"Arla 32")*$F$5:$F$1004))),""))</f>
        <v/>
      </c>
      <c r="L634" s="16">
        <f>IF($K634="","",$F634-$K634)</f>
        <v/>
      </c>
      <c r="M634" s="17">
        <f>IF(OR($L634="",$G634="",$I634="Não"),"",IF($G634=0,"",$L634/$G634))</f>
        <v/>
      </c>
      <c r="N634" s="18">
        <f>IF(OR($L634="",$H634=""),"",IF($L634&lt;=0,"",$H634/$L634))</f>
        <v/>
      </c>
      <c r="O634" s="15">
        <f>IF($L634="","",IF($L634&gt;Listas!$H$3,"Km rodado alto: confira o km digitado",IF(AND($M634&lt;&gt;"",Listas!$H$2&lt;&gt;""),IF($M634&lt;Listas!$H$2,"Média abaixo do esperado: confira",""),"")))</f>
        <v/>
      </c>
      <c r="P634" s="15" t="n"/>
    </row>
    <row r="635">
      <c r="A635" s="14" t="n"/>
      <c r="B635" s="15" t="n"/>
      <c r="C635" s="15" t="n"/>
      <c r="D635" s="15" t="n"/>
      <c r="E635" s="15" t="n"/>
      <c r="F635" s="16" t="n"/>
      <c r="G635" s="17" t="n"/>
      <c r="H635" s="18" t="n"/>
      <c r="I635" s="15" t="n"/>
      <c r="J635" s="19">
        <f>IF(OR($G635="",$H635=""),"",IF($G635=0,"",$H635/$G635))</f>
        <v/>
      </c>
      <c r="K635" s="16">
        <f>IF(OR($B635="",$F635="",$E635="Arla 32"),"",IFERROR(1/(1/SUMPRODUCT(MAX(($B$5:$B$1004=$B635)*($F$5:$F$1004&lt;$F635)*($E$5:$E$1004&lt;&gt;"Arla 32")*$F$5:$F$1004))),""))</f>
        <v/>
      </c>
      <c r="L635" s="16">
        <f>IF($K635="","",$F635-$K635)</f>
        <v/>
      </c>
      <c r="M635" s="17">
        <f>IF(OR($L635="",$G635="",$I635="Não"),"",IF($G635=0,"",$L635/$G635))</f>
        <v/>
      </c>
      <c r="N635" s="18">
        <f>IF(OR($L635="",$H635=""),"",IF($L635&lt;=0,"",$H635/$L635))</f>
        <v/>
      </c>
      <c r="O635" s="15">
        <f>IF($L635="","",IF($L635&gt;Listas!$H$3,"Km rodado alto: confira o km digitado",IF(AND($M635&lt;&gt;"",Listas!$H$2&lt;&gt;""),IF($M635&lt;Listas!$H$2,"Média abaixo do esperado: confira",""),"")))</f>
        <v/>
      </c>
      <c r="P635" s="15" t="n"/>
    </row>
    <row r="636">
      <c r="A636" s="14" t="n"/>
      <c r="B636" s="15" t="n"/>
      <c r="C636" s="15" t="n"/>
      <c r="D636" s="15" t="n"/>
      <c r="E636" s="15" t="n"/>
      <c r="F636" s="16" t="n"/>
      <c r="G636" s="17" t="n"/>
      <c r="H636" s="18" t="n"/>
      <c r="I636" s="15" t="n"/>
      <c r="J636" s="19">
        <f>IF(OR($G636="",$H636=""),"",IF($G636=0,"",$H636/$G636))</f>
        <v/>
      </c>
      <c r="K636" s="16">
        <f>IF(OR($B636="",$F636="",$E636="Arla 32"),"",IFERROR(1/(1/SUMPRODUCT(MAX(($B$5:$B$1004=$B636)*($F$5:$F$1004&lt;$F636)*($E$5:$E$1004&lt;&gt;"Arla 32")*$F$5:$F$1004))),""))</f>
        <v/>
      </c>
      <c r="L636" s="16">
        <f>IF($K636="","",$F636-$K636)</f>
        <v/>
      </c>
      <c r="M636" s="17">
        <f>IF(OR($L636="",$G636="",$I636="Não"),"",IF($G636=0,"",$L636/$G636))</f>
        <v/>
      </c>
      <c r="N636" s="18">
        <f>IF(OR($L636="",$H636=""),"",IF($L636&lt;=0,"",$H636/$L636))</f>
        <v/>
      </c>
      <c r="O636" s="15">
        <f>IF($L636="","",IF($L636&gt;Listas!$H$3,"Km rodado alto: confira o km digitado",IF(AND($M636&lt;&gt;"",Listas!$H$2&lt;&gt;""),IF($M636&lt;Listas!$H$2,"Média abaixo do esperado: confira",""),"")))</f>
        <v/>
      </c>
      <c r="P636" s="15" t="n"/>
    </row>
    <row r="637">
      <c r="A637" s="14" t="n"/>
      <c r="B637" s="15" t="n"/>
      <c r="C637" s="15" t="n"/>
      <c r="D637" s="15" t="n"/>
      <c r="E637" s="15" t="n"/>
      <c r="F637" s="16" t="n"/>
      <c r="G637" s="17" t="n"/>
      <c r="H637" s="18" t="n"/>
      <c r="I637" s="15" t="n"/>
      <c r="J637" s="19">
        <f>IF(OR($G637="",$H637=""),"",IF($G637=0,"",$H637/$G637))</f>
        <v/>
      </c>
      <c r="K637" s="16">
        <f>IF(OR($B637="",$F637="",$E637="Arla 32"),"",IFERROR(1/(1/SUMPRODUCT(MAX(($B$5:$B$1004=$B637)*($F$5:$F$1004&lt;$F637)*($E$5:$E$1004&lt;&gt;"Arla 32")*$F$5:$F$1004))),""))</f>
        <v/>
      </c>
      <c r="L637" s="16">
        <f>IF($K637="","",$F637-$K637)</f>
        <v/>
      </c>
      <c r="M637" s="17">
        <f>IF(OR($L637="",$G637="",$I637="Não"),"",IF($G637=0,"",$L637/$G637))</f>
        <v/>
      </c>
      <c r="N637" s="18">
        <f>IF(OR($L637="",$H637=""),"",IF($L637&lt;=0,"",$H637/$L637))</f>
        <v/>
      </c>
      <c r="O637" s="15">
        <f>IF($L637="","",IF($L637&gt;Listas!$H$3,"Km rodado alto: confira o km digitado",IF(AND($M637&lt;&gt;"",Listas!$H$2&lt;&gt;""),IF($M637&lt;Listas!$H$2,"Média abaixo do esperado: confira",""),"")))</f>
        <v/>
      </c>
      <c r="P637" s="15" t="n"/>
    </row>
    <row r="638">
      <c r="A638" s="14" t="n"/>
      <c r="B638" s="15" t="n"/>
      <c r="C638" s="15" t="n"/>
      <c r="D638" s="15" t="n"/>
      <c r="E638" s="15" t="n"/>
      <c r="F638" s="16" t="n"/>
      <c r="G638" s="17" t="n"/>
      <c r="H638" s="18" t="n"/>
      <c r="I638" s="15" t="n"/>
      <c r="J638" s="19">
        <f>IF(OR($G638="",$H638=""),"",IF($G638=0,"",$H638/$G638))</f>
        <v/>
      </c>
      <c r="K638" s="16">
        <f>IF(OR($B638="",$F638="",$E638="Arla 32"),"",IFERROR(1/(1/SUMPRODUCT(MAX(($B$5:$B$1004=$B638)*($F$5:$F$1004&lt;$F638)*($E$5:$E$1004&lt;&gt;"Arla 32")*$F$5:$F$1004))),""))</f>
        <v/>
      </c>
      <c r="L638" s="16">
        <f>IF($K638="","",$F638-$K638)</f>
        <v/>
      </c>
      <c r="M638" s="17">
        <f>IF(OR($L638="",$G638="",$I638="Não"),"",IF($G638=0,"",$L638/$G638))</f>
        <v/>
      </c>
      <c r="N638" s="18">
        <f>IF(OR($L638="",$H638=""),"",IF($L638&lt;=0,"",$H638/$L638))</f>
        <v/>
      </c>
      <c r="O638" s="15">
        <f>IF($L638="","",IF($L638&gt;Listas!$H$3,"Km rodado alto: confira o km digitado",IF(AND($M638&lt;&gt;"",Listas!$H$2&lt;&gt;""),IF($M638&lt;Listas!$H$2,"Média abaixo do esperado: confira",""),"")))</f>
        <v/>
      </c>
      <c r="P638" s="15" t="n"/>
    </row>
    <row r="639">
      <c r="A639" s="14" t="n"/>
      <c r="B639" s="15" t="n"/>
      <c r="C639" s="15" t="n"/>
      <c r="D639" s="15" t="n"/>
      <c r="E639" s="15" t="n"/>
      <c r="F639" s="16" t="n"/>
      <c r="G639" s="17" t="n"/>
      <c r="H639" s="18" t="n"/>
      <c r="I639" s="15" t="n"/>
      <c r="J639" s="19">
        <f>IF(OR($G639="",$H639=""),"",IF($G639=0,"",$H639/$G639))</f>
        <v/>
      </c>
      <c r="K639" s="16">
        <f>IF(OR($B639="",$F639="",$E639="Arla 32"),"",IFERROR(1/(1/SUMPRODUCT(MAX(($B$5:$B$1004=$B639)*($F$5:$F$1004&lt;$F639)*($E$5:$E$1004&lt;&gt;"Arla 32")*$F$5:$F$1004))),""))</f>
        <v/>
      </c>
      <c r="L639" s="16">
        <f>IF($K639="","",$F639-$K639)</f>
        <v/>
      </c>
      <c r="M639" s="17">
        <f>IF(OR($L639="",$G639="",$I639="Não"),"",IF($G639=0,"",$L639/$G639))</f>
        <v/>
      </c>
      <c r="N639" s="18">
        <f>IF(OR($L639="",$H639=""),"",IF($L639&lt;=0,"",$H639/$L639))</f>
        <v/>
      </c>
      <c r="O639" s="15">
        <f>IF($L639="","",IF($L639&gt;Listas!$H$3,"Km rodado alto: confira o km digitado",IF(AND($M639&lt;&gt;"",Listas!$H$2&lt;&gt;""),IF($M639&lt;Listas!$H$2,"Média abaixo do esperado: confira",""),"")))</f>
        <v/>
      </c>
      <c r="P639" s="15" t="n"/>
    </row>
    <row r="640">
      <c r="A640" s="14" t="n"/>
      <c r="B640" s="15" t="n"/>
      <c r="C640" s="15" t="n"/>
      <c r="D640" s="15" t="n"/>
      <c r="E640" s="15" t="n"/>
      <c r="F640" s="16" t="n"/>
      <c r="G640" s="17" t="n"/>
      <c r="H640" s="18" t="n"/>
      <c r="I640" s="15" t="n"/>
      <c r="J640" s="19">
        <f>IF(OR($G640="",$H640=""),"",IF($G640=0,"",$H640/$G640))</f>
        <v/>
      </c>
      <c r="K640" s="16">
        <f>IF(OR($B640="",$F640="",$E640="Arla 32"),"",IFERROR(1/(1/SUMPRODUCT(MAX(($B$5:$B$1004=$B640)*($F$5:$F$1004&lt;$F640)*($E$5:$E$1004&lt;&gt;"Arla 32")*$F$5:$F$1004))),""))</f>
        <v/>
      </c>
      <c r="L640" s="16">
        <f>IF($K640="","",$F640-$K640)</f>
        <v/>
      </c>
      <c r="M640" s="17">
        <f>IF(OR($L640="",$G640="",$I640="Não"),"",IF($G640=0,"",$L640/$G640))</f>
        <v/>
      </c>
      <c r="N640" s="18">
        <f>IF(OR($L640="",$H640=""),"",IF($L640&lt;=0,"",$H640/$L640))</f>
        <v/>
      </c>
      <c r="O640" s="15">
        <f>IF($L640="","",IF($L640&gt;Listas!$H$3,"Km rodado alto: confira o km digitado",IF(AND($M640&lt;&gt;"",Listas!$H$2&lt;&gt;""),IF($M640&lt;Listas!$H$2,"Média abaixo do esperado: confira",""),"")))</f>
        <v/>
      </c>
      <c r="P640" s="15" t="n"/>
    </row>
    <row r="641">
      <c r="A641" s="14" t="n"/>
      <c r="B641" s="15" t="n"/>
      <c r="C641" s="15" t="n"/>
      <c r="D641" s="15" t="n"/>
      <c r="E641" s="15" t="n"/>
      <c r="F641" s="16" t="n"/>
      <c r="G641" s="17" t="n"/>
      <c r="H641" s="18" t="n"/>
      <c r="I641" s="15" t="n"/>
      <c r="J641" s="19">
        <f>IF(OR($G641="",$H641=""),"",IF($G641=0,"",$H641/$G641))</f>
        <v/>
      </c>
      <c r="K641" s="16">
        <f>IF(OR($B641="",$F641="",$E641="Arla 32"),"",IFERROR(1/(1/SUMPRODUCT(MAX(($B$5:$B$1004=$B641)*($F$5:$F$1004&lt;$F641)*($E$5:$E$1004&lt;&gt;"Arla 32")*$F$5:$F$1004))),""))</f>
        <v/>
      </c>
      <c r="L641" s="16">
        <f>IF($K641="","",$F641-$K641)</f>
        <v/>
      </c>
      <c r="M641" s="17">
        <f>IF(OR($L641="",$G641="",$I641="Não"),"",IF($G641=0,"",$L641/$G641))</f>
        <v/>
      </c>
      <c r="N641" s="18">
        <f>IF(OR($L641="",$H641=""),"",IF($L641&lt;=0,"",$H641/$L641))</f>
        <v/>
      </c>
      <c r="O641" s="15">
        <f>IF($L641="","",IF($L641&gt;Listas!$H$3,"Km rodado alto: confira o km digitado",IF(AND($M641&lt;&gt;"",Listas!$H$2&lt;&gt;""),IF($M641&lt;Listas!$H$2,"Média abaixo do esperado: confira",""),"")))</f>
        <v/>
      </c>
      <c r="P641" s="15" t="n"/>
    </row>
    <row r="642">
      <c r="A642" s="14" t="n"/>
      <c r="B642" s="15" t="n"/>
      <c r="C642" s="15" t="n"/>
      <c r="D642" s="15" t="n"/>
      <c r="E642" s="15" t="n"/>
      <c r="F642" s="16" t="n"/>
      <c r="G642" s="17" t="n"/>
      <c r="H642" s="18" t="n"/>
      <c r="I642" s="15" t="n"/>
      <c r="J642" s="19">
        <f>IF(OR($G642="",$H642=""),"",IF($G642=0,"",$H642/$G642))</f>
        <v/>
      </c>
      <c r="K642" s="16">
        <f>IF(OR($B642="",$F642="",$E642="Arla 32"),"",IFERROR(1/(1/SUMPRODUCT(MAX(($B$5:$B$1004=$B642)*($F$5:$F$1004&lt;$F642)*($E$5:$E$1004&lt;&gt;"Arla 32")*$F$5:$F$1004))),""))</f>
        <v/>
      </c>
      <c r="L642" s="16">
        <f>IF($K642="","",$F642-$K642)</f>
        <v/>
      </c>
      <c r="M642" s="17">
        <f>IF(OR($L642="",$G642="",$I642="Não"),"",IF($G642=0,"",$L642/$G642))</f>
        <v/>
      </c>
      <c r="N642" s="18">
        <f>IF(OR($L642="",$H642=""),"",IF($L642&lt;=0,"",$H642/$L642))</f>
        <v/>
      </c>
      <c r="O642" s="15">
        <f>IF($L642="","",IF($L642&gt;Listas!$H$3,"Km rodado alto: confira o km digitado",IF(AND($M642&lt;&gt;"",Listas!$H$2&lt;&gt;""),IF($M642&lt;Listas!$H$2,"Média abaixo do esperado: confira",""),"")))</f>
        <v/>
      </c>
      <c r="P642" s="15" t="n"/>
    </row>
    <row r="643">
      <c r="A643" s="14" t="n"/>
      <c r="B643" s="15" t="n"/>
      <c r="C643" s="15" t="n"/>
      <c r="D643" s="15" t="n"/>
      <c r="E643" s="15" t="n"/>
      <c r="F643" s="16" t="n"/>
      <c r="G643" s="17" t="n"/>
      <c r="H643" s="18" t="n"/>
      <c r="I643" s="15" t="n"/>
      <c r="J643" s="19">
        <f>IF(OR($G643="",$H643=""),"",IF($G643=0,"",$H643/$G643))</f>
        <v/>
      </c>
      <c r="K643" s="16">
        <f>IF(OR($B643="",$F643="",$E643="Arla 32"),"",IFERROR(1/(1/SUMPRODUCT(MAX(($B$5:$B$1004=$B643)*($F$5:$F$1004&lt;$F643)*($E$5:$E$1004&lt;&gt;"Arla 32")*$F$5:$F$1004))),""))</f>
        <v/>
      </c>
      <c r="L643" s="16">
        <f>IF($K643="","",$F643-$K643)</f>
        <v/>
      </c>
      <c r="M643" s="17">
        <f>IF(OR($L643="",$G643="",$I643="Não"),"",IF($G643=0,"",$L643/$G643))</f>
        <v/>
      </c>
      <c r="N643" s="18">
        <f>IF(OR($L643="",$H643=""),"",IF($L643&lt;=0,"",$H643/$L643))</f>
        <v/>
      </c>
      <c r="O643" s="15">
        <f>IF($L643="","",IF($L643&gt;Listas!$H$3,"Km rodado alto: confira o km digitado",IF(AND($M643&lt;&gt;"",Listas!$H$2&lt;&gt;""),IF($M643&lt;Listas!$H$2,"Média abaixo do esperado: confira",""),"")))</f>
        <v/>
      </c>
      <c r="P643" s="15" t="n"/>
    </row>
    <row r="644">
      <c r="A644" s="14" t="n"/>
      <c r="B644" s="15" t="n"/>
      <c r="C644" s="15" t="n"/>
      <c r="D644" s="15" t="n"/>
      <c r="E644" s="15" t="n"/>
      <c r="F644" s="16" t="n"/>
      <c r="G644" s="17" t="n"/>
      <c r="H644" s="18" t="n"/>
      <c r="I644" s="15" t="n"/>
      <c r="J644" s="19">
        <f>IF(OR($G644="",$H644=""),"",IF($G644=0,"",$H644/$G644))</f>
        <v/>
      </c>
      <c r="K644" s="16">
        <f>IF(OR($B644="",$F644="",$E644="Arla 32"),"",IFERROR(1/(1/SUMPRODUCT(MAX(($B$5:$B$1004=$B644)*($F$5:$F$1004&lt;$F644)*($E$5:$E$1004&lt;&gt;"Arla 32")*$F$5:$F$1004))),""))</f>
        <v/>
      </c>
      <c r="L644" s="16">
        <f>IF($K644="","",$F644-$K644)</f>
        <v/>
      </c>
      <c r="M644" s="17">
        <f>IF(OR($L644="",$G644="",$I644="Não"),"",IF($G644=0,"",$L644/$G644))</f>
        <v/>
      </c>
      <c r="N644" s="18">
        <f>IF(OR($L644="",$H644=""),"",IF($L644&lt;=0,"",$H644/$L644))</f>
        <v/>
      </c>
      <c r="O644" s="15">
        <f>IF($L644="","",IF($L644&gt;Listas!$H$3,"Km rodado alto: confira o km digitado",IF(AND($M644&lt;&gt;"",Listas!$H$2&lt;&gt;""),IF($M644&lt;Listas!$H$2,"Média abaixo do esperado: confira",""),"")))</f>
        <v/>
      </c>
      <c r="P644" s="15" t="n"/>
    </row>
    <row r="645">
      <c r="A645" s="14" t="n"/>
      <c r="B645" s="15" t="n"/>
      <c r="C645" s="15" t="n"/>
      <c r="D645" s="15" t="n"/>
      <c r="E645" s="15" t="n"/>
      <c r="F645" s="16" t="n"/>
      <c r="G645" s="17" t="n"/>
      <c r="H645" s="18" t="n"/>
      <c r="I645" s="15" t="n"/>
      <c r="J645" s="19">
        <f>IF(OR($G645="",$H645=""),"",IF($G645=0,"",$H645/$G645))</f>
        <v/>
      </c>
      <c r="K645" s="16">
        <f>IF(OR($B645="",$F645="",$E645="Arla 32"),"",IFERROR(1/(1/SUMPRODUCT(MAX(($B$5:$B$1004=$B645)*($F$5:$F$1004&lt;$F645)*($E$5:$E$1004&lt;&gt;"Arla 32")*$F$5:$F$1004))),""))</f>
        <v/>
      </c>
      <c r="L645" s="16">
        <f>IF($K645="","",$F645-$K645)</f>
        <v/>
      </c>
      <c r="M645" s="17">
        <f>IF(OR($L645="",$G645="",$I645="Não"),"",IF($G645=0,"",$L645/$G645))</f>
        <v/>
      </c>
      <c r="N645" s="18">
        <f>IF(OR($L645="",$H645=""),"",IF($L645&lt;=0,"",$H645/$L645))</f>
        <v/>
      </c>
      <c r="O645" s="15">
        <f>IF($L645="","",IF($L645&gt;Listas!$H$3,"Km rodado alto: confira o km digitado",IF(AND($M645&lt;&gt;"",Listas!$H$2&lt;&gt;""),IF($M645&lt;Listas!$H$2,"Média abaixo do esperado: confira",""),"")))</f>
        <v/>
      </c>
      <c r="P645" s="15" t="n"/>
    </row>
    <row r="646">
      <c r="A646" s="14" t="n"/>
      <c r="B646" s="15" t="n"/>
      <c r="C646" s="15" t="n"/>
      <c r="D646" s="15" t="n"/>
      <c r="E646" s="15" t="n"/>
      <c r="F646" s="16" t="n"/>
      <c r="G646" s="17" t="n"/>
      <c r="H646" s="18" t="n"/>
      <c r="I646" s="15" t="n"/>
      <c r="J646" s="19">
        <f>IF(OR($G646="",$H646=""),"",IF($G646=0,"",$H646/$G646))</f>
        <v/>
      </c>
      <c r="K646" s="16">
        <f>IF(OR($B646="",$F646="",$E646="Arla 32"),"",IFERROR(1/(1/SUMPRODUCT(MAX(($B$5:$B$1004=$B646)*($F$5:$F$1004&lt;$F646)*($E$5:$E$1004&lt;&gt;"Arla 32")*$F$5:$F$1004))),""))</f>
        <v/>
      </c>
      <c r="L646" s="16">
        <f>IF($K646="","",$F646-$K646)</f>
        <v/>
      </c>
      <c r="M646" s="17">
        <f>IF(OR($L646="",$G646="",$I646="Não"),"",IF($G646=0,"",$L646/$G646))</f>
        <v/>
      </c>
      <c r="N646" s="18">
        <f>IF(OR($L646="",$H646=""),"",IF($L646&lt;=0,"",$H646/$L646))</f>
        <v/>
      </c>
      <c r="O646" s="15">
        <f>IF($L646="","",IF($L646&gt;Listas!$H$3,"Km rodado alto: confira o km digitado",IF(AND($M646&lt;&gt;"",Listas!$H$2&lt;&gt;""),IF($M646&lt;Listas!$H$2,"Média abaixo do esperado: confira",""),"")))</f>
        <v/>
      </c>
      <c r="P646" s="15" t="n"/>
    </row>
    <row r="647">
      <c r="A647" s="14" t="n"/>
      <c r="B647" s="15" t="n"/>
      <c r="C647" s="15" t="n"/>
      <c r="D647" s="15" t="n"/>
      <c r="E647" s="15" t="n"/>
      <c r="F647" s="16" t="n"/>
      <c r="G647" s="17" t="n"/>
      <c r="H647" s="18" t="n"/>
      <c r="I647" s="15" t="n"/>
      <c r="J647" s="19">
        <f>IF(OR($G647="",$H647=""),"",IF($G647=0,"",$H647/$G647))</f>
        <v/>
      </c>
      <c r="K647" s="16">
        <f>IF(OR($B647="",$F647="",$E647="Arla 32"),"",IFERROR(1/(1/SUMPRODUCT(MAX(($B$5:$B$1004=$B647)*($F$5:$F$1004&lt;$F647)*($E$5:$E$1004&lt;&gt;"Arla 32")*$F$5:$F$1004))),""))</f>
        <v/>
      </c>
      <c r="L647" s="16">
        <f>IF($K647="","",$F647-$K647)</f>
        <v/>
      </c>
      <c r="M647" s="17">
        <f>IF(OR($L647="",$G647="",$I647="Não"),"",IF($G647=0,"",$L647/$G647))</f>
        <v/>
      </c>
      <c r="N647" s="18">
        <f>IF(OR($L647="",$H647=""),"",IF($L647&lt;=0,"",$H647/$L647))</f>
        <v/>
      </c>
      <c r="O647" s="15">
        <f>IF($L647="","",IF($L647&gt;Listas!$H$3,"Km rodado alto: confira o km digitado",IF(AND($M647&lt;&gt;"",Listas!$H$2&lt;&gt;""),IF($M647&lt;Listas!$H$2,"Média abaixo do esperado: confira",""),"")))</f>
        <v/>
      </c>
      <c r="P647" s="15" t="n"/>
    </row>
    <row r="648">
      <c r="A648" s="14" t="n"/>
      <c r="B648" s="15" t="n"/>
      <c r="C648" s="15" t="n"/>
      <c r="D648" s="15" t="n"/>
      <c r="E648" s="15" t="n"/>
      <c r="F648" s="16" t="n"/>
      <c r="G648" s="17" t="n"/>
      <c r="H648" s="18" t="n"/>
      <c r="I648" s="15" t="n"/>
      <c r="J648" s="19">
        <f>IF(OR($G648="",$H648=""),"",IF($G648=0,"",$H648/$G648))</f>
        <v/>
      </c>
      <c r="K648" s="16">
        <f>IF(OR($B648="",$F648="",$E648="Arla 32"),"",IFERROR(1/(1/SUMPRODUCT(MAX(($B$5:$B$1004=$B648)*($F$5:$F$1004&lt;$F648)*($E$5:$E$1004&lt;&gt;"Arla 32")*$F$5:$F$1004))),""))</f>
        <v/>
      </c>
      <c r="L648" s="16">
        <f>IF($K648="","",$F648-$K648)</f>
        <v/>
      </c>
      <c r="M648" s="17">
        <f>IF(OR($L648="",$G648="",$I648="Não"),"",IF($G648=0,"",$L648/$G648))</f>
        <v/>
      </c>
      <c r="N648" s="18">
        <f>IF(OR($L648="",$H648=""),"",IF($L648&lt;=0,"",$H648/$L648))</f>
        <v/>
      </c>
      <c r="O648" s="15">
        <f>IF($L648="","",IF($L648&gt;Listas!$H$3,"Km rodado alto: confira o km digitado",IF(AND($M648&lt;&gt;"",Listas!$H$2&lt;&gt;""),IF($M648&lt;Listas!$H$2,"Média abaixo do esperado: confira",""),"")))</f>
        <v/>
      </c>
      <c r="P648" s="15" t="n"/>
    </row>
    <row r="649">
      <c r="A649" s="14" t="n"/>
      <c r="B649" s="15" t="n"/>
      <c r="C649" s="15" t="n"/>
      <c r="D649" s="15" t="n"/>
      <c r="E649" s="15" t="n"/>
      <c r="F649" s="16" t="n"/>
      <c r="G649" s="17" t="n"/>
      <c r="H649" s="18" t="n"/>
      <c r="I649" s="15" t="n"/>
      <c r="J649" s="19">
        <f>IF(OR($G649="",$H649=""),"",IF($G649=0,"",$H649/$G649))</f>
        <v/>
      </c>
      <c r="K649" s="16">
        <f>IF(OR($B649="",$F649="",$E649="Arla 32"),"",IFERROR(1/(1/SUMPRODUCT(MAX(($B$5:$B$1004=$B649)*($F$5:$F$1004&lt;$F649)*($E$5:$E$1004&lt;&gt;"Arla 32")*$F$5:$F$1004))),""))</f>
        <v/>
      </c>
      <c r="L649" s="16">
        <f>IF($K649="","",$F649-$K649)</f>
        <v/>
      </c>
      <c r="M649" s="17">
        <f>IF(OR($L649="",$G649="",$I649="Não"),"",IF($G649=0,"",$L649/$G649))</f>
        <v/>
      </c>
      <c r="N649" s="18">
        <f>IF(OR($L649="",$H649=""),"",IF($L649&lt;=0,"",$H649/$L649))</f>
        <v/>
      </c>
      <c r="O649" s="15">
        <f>IF($L649="","",IF($L649&gt;Listas!$H$3,"Km rodado alto: confira o km digitado",IF(AND($M649&lt;&gt;"",Listas!$H$2&lt;&gt;""),IF($M649&lt;Listas!$H$2,"Média abaixo do esperado: confira",""),"")))</f>
        <v/>
      </c>
      <c r="P649" s="15" t="n"/>
    </row>
    <row r="650">
      <c r="A650" s="14" t="n"/>
      <c r="B650" s="15" t="n"/>
      <c r="C650" s="15" t="n"/>
      <c r="D650" s="15" t="n"/>
      <c r="E650" s="15" t="n"/>
      <c r="F650" s="16" t="n"/>
      <c r="G650" s="17" t="n"/>
      <c r="H650" s="18" t="n"/>
      <c r="I650" s="15" t="n"/>
      <c r="J650" s="19">
        <f>IF(OR($G650="",$H650=""),"",IF($G650=0,"",$H650/$G650))</f>
        <v/>
      </c>
      <c r="K650" s="16">
        <f>IF(OR($B650="",$F650="",$E650="Arla 32"),"",IFERROR(1/(1/SUMPRODUCT(MAX(($B$5:$B$1004=$B650)*($F$5:$F$1004&lt;$F650)*($E$5:$E$1004&lt;&gt;"Arla 32")*$F$5:$F$1004))),""))</f>
        <v/>
      </c>
      <c r="L650" s="16">
        <f>IF($K650="","",$F650-$K650)</f>
        <v/>
      </c>
      <c r="M650" s="17">
        <f>IF(OR($L650="",$G650="",$I650="Não"),"",IF($G650=0,"",$L650/$G650))</f>
        <v/>
      </c>
      <c r="N650" s="18">
        <f>IF(OR($L650="",$H650=""),"",IF($L650&lt;=0,"",$H650/$L650))</f>
        <v/>
      </c>
      <c r="O650" s="15">
        <f>IF($L650="","",IF($L650&gt;Listas!$H$3,"Km rodado alto: confira o km digitado",IF(AND($M650&lt;&gt;"",Listas!$H$2&lt;&gt;""),IF($M650&lt;Listas!$H$2,"Média abaixo do esperado: confira",""),"")))</f>
        <v/>
      </c>
      <c r="P650" s="15" t="n"/>
    </row>
    <row r="651">
      <c r="A651" s="14" t="n"/>
      <c r="B651" s="15" t="n"/>
      <c r="C651" s="15" t="n"/>
      <c r="D651" s="15" t="n"/>
      <c r="E651" s="15" t="n"/>
      <c r="F651" s="16" t="n"/>
      <c r="G651" s="17" t="n"/>
      <c r="H651" s="18" t="n"/>
      <c r="I651" s="15" t="n"/>
      <c r="J651" s="19">
        <f>IF(OR($G651="",$H651=""),"",IF($G651=0,"",$H651/$G651))</f>
        <v/>
      </c>
      <c r="K651" s="16">
        <f>IF(OR($B651="",$F651="",$E651="Arla 32"),"",IFERROR(1/(1/SUMPRODUCT(MAX(($B$5:$B$1004=$B651)*($F$5:$F$1004&lt;$F651)*($E$5:$E$1004&lt;&gt;"Arla 32")*$F$5:$F$1004))),""))</f>
        <v/>
      </c>
      <c r="L651" s="16">
        <f>IF($K651="","",$F651-$K651)</f>
        <v/>
      </c>
      <c r="M651" s="17">
        <f>IF(OR($L651="",$G651="",$I651="Não"),"",IF($G651=0,"",$L651/$G651))</f>
        <v/>
      </c>
      <c r="N651" s="18">
        <f>IF(OR($L651="",$H651=""),"",IF($L651&lt;=0,"",$H651/$L651))</f>
        <v/>
      </c>
      <c r="O651" s="15">
        <f>IF($L651="","",IF($L651&gt;Listas!$H$3,"Km rodado alto: confira o km digitado",IF(AND($M651&lt;&gt;"",Listas!$H$2&lt;&gt;""),IF($M651&lt;Listas!$H$2,"Média abaixo do esperado: confira",""),"")))</f>
        <v/>
      </c>
      <c r="P651" s="15" t="n"/>
    </row>
    <row r="652">
      <c r="A652" s="14" t="n"/>
      <c r="B652" s="15" t="n"/>
      <c r="C652" s="15" t="n"/>
      <c r="D652" s="15" t="n"/>
      <c r="E652" s="15" t="n"/>
      <c r="F652" s="16" t="n"/>
      <c r="G652" s="17" t="n"/>
      <c r="H652" s="18" t="n"/>
      <c r="I652" s="15" t="n"/>
      <c r="J652" s="19">
        <f>IF(OR($G652="",$H652=""),"",IF($G652=0,"",$H652/$G652))</f>
        <v/>
      </c>
      <c r="K652" s="16">
        <f>IF(OR($B652="",$F652="",$E652="Arla 32"),"",IFERROR(1/(1/SUMPRODUCT(MAX(($B$5:$B$1004=$B652)*($F$5:$F$1004&lt;$F652)*($E$5:$E$1004&lt;&gt;"Arla 32")*$F$5:$F$1004))),""))</f>
        <v/>
      </c>
      <c r="L652" s="16">
        <f>IF($K652="","",$F652-$K652)</f>
        <v/>
      </c>
      <c r="M652" s="17">
        <f>IF(OR($L652="",$G652="",$I652="Não"),"",IF($G652=0,"",$L652/$G652))</f>
        <v/>
      </c>
      <c r="N652" s="18">
        <f>IF(OR($L652="",$H652=""),"",IF($L652&lt;=0,"",$H652/$L652))</f>
        <v/>
      </c>
      <c r="O652" s="15">
        <f>IF($L652="","",IF($L652&gt;Listas!$H$3,"Km rodado alto: confira o km digitado",IF(AND($M652&lt;&gt;"",Listas!$H$2&lt;&gt;""),IF($M652&lt;Listas!$H$2,"Média abaixo do esperado: confira",""),"")))</f>
        <v/>
      </c>
      <c r="P652" s="15" t="n"/>
    </row>
    <row r="653">
      <c r="A653" s="14" t="n"/>
      <c r="B653" s="15" t="n"/>
      <c r="C653" s="15" t="n"/>
      <c r="D653" s="15" t="n"/>
      <c r="E653" s="15" t="n"/>
      <c r="F653" s="16" t="n"/>
      <c r="G653" s="17" t="n"/>
      <c r="H653" s="18" t="n"/>
      <c r="I653" s="15" t="n"/>
      <c r="J653" s="19">
        <f>IF(OR($G653="",$H653=""),"",IF($G653=0,"",$H653/$G653))</f>
        <v/>
      </c>
      <c r="K653" s="16">
        <f>IF(OR($B653="",$F653="",$E653="Arla 32"),"",IFERROR(1/(1/SUMPRODUCT(MAX(($B$5:$B$1004=$B653)*($F$5:$F$1004&lt;$F653)*($E$5:$E$1004&lt;&gt;"Arla 32")*$F$5:$F$1004))),""))</f>
        <v/>
      </c>
      <c r="L653" s="16">
        <f>IF($K653="","",$F653-$K653)</f>
        <v/>
      </c>
      <c r="M653" s="17">
        <f>IF(OR($L653="",$G653="",$I653="Não"),"",IF($G653=0,"",$L653/$G653))</f>
        <v/>
      </c>
      <c r="N653" s="18">
        <f>IF(OR($L653="",$H653=""),"",IF($L653&lt;=0,"",$H653/$L653))</f>
        <v/>
      </c>
      <c r="O653" s="15">
        <f>IF($L653="","",IF($L653&gt;Listas!$H$3,"Km rodado alto: confira o km digitado",IF(AND($M653&lt;&gt;"",Listas!$H$2&lt;&gt;""),IF($M653&lt;Listas!$H$2,"Média abaixo do esperado: confira",""),"")))</f>
        <v/>
      </c>
      <c r="P653" s="15" t="n"/>
    </row>
    <row r="654">
      <c r="A654" s="14" t="n"/>
      <c r="B654" s="15" t="n"/>
      <c r="C654" s="15" t="n"/>
      <c r="D654" s="15" t="n"/>
      <c r="E654" s="15" t="n"/>
      <c r="F654" s="16" t="n"/>
      <c r="G654" s="17" t="n"/>
      <c r="H654" s="18" t="n"/>
      <c r="I654" s="15" t="n"/>
      <c r="J654" s="19">
        <f>IF(OR($G654="",$H654=""),"",IF($G654=0,"",$H654/$G654))</f>
        <v/>
      </c>
      <c r="K654" s="16">
        <f>IF(OR($B654="",$F654="",$E654="Arla 32"),"",IFERROR(1/(1/SUMPRODUCT(MAX(($B$5:$B$1004=$B654)*($F$5:$F$1004&lt;$F654)*($E$5:$E$1004&lt;&gt;"Arla 32")*$F$5:$F$1004))),""))</f>
        <v/>
      </c>
      <c r="L654" s="16">
        <f>IF($K654="","",$F654-$K654)</f>
        <v/>
      </c>
      <c r="M654" s="17">
        <f>IF(OR($L654="",$G654="",$I654="Não"),"",IF($G654=0,"",$L654/$G654))</f>
        <v/>
      </c>
      <c r="N654" s="18">
        <f>IF(OR($L654="",$H654=""),"",IF($L654&lt;=0,"",$H654/$L654))</f>
        <v/>
      </c>
      <c r="O654" s="15">
        <f>IF($L654="","",IF($L654&gt;Listas!$H$3,"Km rodado alto: confira o km digitado",IF(AND($M654&lt;&gt;"",Listas!$H$2&lt;&gt;""),IF($M654&lt;Listas!$H$2,"Média abaixo do esperado: confira",""),"")))</f>
        <v/>
      </c>
      <c r="P654" s="15" t="n"/>
    </row>
    <row r="655">
      <c r="A655" s="14" t="n"/>
      <c r="B655" s="15" t="n"/>
      <c r="C655" s="15" t="n"/>
      <c r="D655" s="15" t="n"/>
      <c r="E655" s="15" t="n"/>
      <c r="F655" s="16" t="n"/>
      <c r="G655" s="17" t="n"/>
      <c r="H655" s="18" t="n"/>
      <c r="I655" s="15" t="n"/>
      <c r="J655" s="19">
        <f>IF(OR($G655="",$H655=""),"",IF($G655=0,"",$H655/$G655))</f>
        <v/>
      </c>
      <c r="K655" s="16">
        <f>IF(OR($B655="",$F655="",$E655="Arla 32"),"",IFERROR(1/(1/SUMPRODUCT(MAX(($B$5:$B$1004=$B655)*($F$5:$F$1004&lt;$F655)*($E$5:$E$1004&lt;&gt;"Arla 32")*$F$5:$F$1004))),""))</f>
        <v/>
      </c>
      <c r="L655" s="16">
        <f>IF($K655="","",$F655-$K655)</f>
        <v/>
      </c>
      <c r="M655" s="17">
        <f>IF(OR($L655="",$G655="",$I655="Não"),"",IF($G655=0,"",$L655/$G655))</f>
        <v/>
      </c>
      <c r="N655" s="18">
        <f>IF(OR($L655="",$H655=""),"",IF($L655&lt;=0,"",$H655/$L655))</f>
        <v/>
      </c>
      <c r="O655" s="15">
        <f>IF($L655="","",IF($L655&gt;Listas!$H$3,"Km rodado alto: confira o km digitado",IF(AND($M655&lt;&gt;"",Listas!$H$2&lt;&gt;""),IF($M655&lt;Listas!$H$2,"Média abaixo do esperado: confira",""),"")))</f>
        <v/>
      </c>
      <c r="P655" s="15" t="n"/>
    </row>
    <row r="656">
      <c r="A656" s="14" t="n"/>
      <c r="B656" s="15" t="n"/>
      <c r="C656" s="15" t="n"/>
      <c r="D656" s="15" t="n"/>
      <c r="E656" s="15" t="n"/>
      <c r="F656" s="16" t="n"/>
      <c r="G656" s="17" t="n"/>
      <c r="H656" s="18" t="n"/>
      <c r="I656" s="15" t="n"/>
      <c r="J656" s="19">
        <f>IF(OR($G656="",$H656=""),"",IF($G656=0,"",$H656/$G656))</f>
        <v/>
      </c>
      <c r="K656" s="16">
        <f>IF(OR($B656="",$F656="",$E656="Arla 32"),"",IFERROR(1/(1/SUMPRODUCT(MAX(($B$5:$B$1004=$B656)*($F$5:$F$1004&lt;$F656)*($E$5:$E$1004&lt;&gt;"Arla 32")*$F$5:$F$1004))),""))</f>
        <v/>
      </c>
      <c r="L656" s="16">
        <f>IF($K656="","",$F656-$K656)</f>
        <v/>
      </c>
      <c r="M656" s="17">
        <f>IF(OR($L656="",$G656="",$I656="Não"),"",IF($G656=0,"",$L656/$G656))</f>
        <v/>
      </c>
      <c r="N656" s="18">
        <f>IF(OR($L656="",$H656=""),"",IF($L656&lt;=0,"",$H656/$L656))</f>
        <v/>
      </c>
      <c r="O656" s="15">
        <f>IF($L656="","",IF($L656&gt;Listas!$H$3,"Km rodado alto: confira o km digitado",IF(AND($M656&lt;&gt;"",Listas!$H$2&lt;&gt;""),IF($M656&lt;Listas!$H$2,"Média abaixo do esperado: confira",""),"")))</f>
        <v/>
      </c>
      <c r="P656" s="15" t="n"/>
    </row>
    <row r="657">
      <c r="A657" s="14" t="n"/>
      <c r="B657" s="15" t="n"/>
      <c r="C657" s="15" t="n"/>
      <c r="D657" s="15" t="n"/>
      <c r="E657" s="15" t="n"/>
      <c r="F657" s="16" t="n"/>
      <c r="G657" s="17" t="n"/>
      <c r="H657" s="18" t="n"/>
      <c r="I657" s="15" t="n"/>
      <c r="J657" s="19">
        <f>IF(OR($G657="",$H657=""),"",IF($G657=0,"",$H657/$G657))</f>
        <v/>
      </c>
      <c r="K657" s="16">
        <f>IF(OR($B657="",$F657="",$E657="Arla 32"),"",IFERROR(1/(1/SUMPRODUCT(MAX(($B$5:$B$1004=$B657)*($F$5:$F$1004&lt;$F657)*($E$5:$E$1004&lt;&gt;"Arla 32")*$F$5:$F$1004))),""))</f>
        <v/>
      </c>
      <c r="L657" s="16">
        <f>IF($K657="","",$F657-$K657)</f>
        <v/>
      </c>
      <c r="M657" s="17">
        <f>IF(OR($L657="",$G657="",$I657="Não"),"",IF($G657=0,"",$L657/$G657))</f>
        <v/>
      </c>
      <c r="N657" s="18">
        <f>IF(OR($L657="",$H657=""),"",IF($L657&lt;=0,"",$H657/$L657))</f>
        <v/>
      </c>
      <c r="O657" s="15">
        <f>IF($L657="","",IF($L657&gt;Listas!$H$3,"Km rodado alto: confira o km digitado",IF(AND($M657&lt;&gt;"",Listas!$H$2&lt;&gt;""),IF($M657&lt;Listas!$H$2,"Média abaixo do esperado: confira",""),"")))</f>
        <v/>
      </c>
      <c r="P657" s="15" t="n"/>
    </row>
    <row r="658">
      <c r="A658" s="14" t="n"/>
      <c r="B658" s="15" t="n"/>
      <c r="C658" s="15" t="n"/>
      <c r="D658" s="15" t="n"/>
      <c r="E658" s="15" t="n"/>
      <c r="F658" s="16" t="n"/>
      <c r="G658" s="17" t="n"/>
      <c r="H658" s="18" t="n"/>
      <c r="I658" s="15" t="n"/>
      <c r="J658" s="19">
        <f>IF(OR($G658="",$H658=""),"",IF($G658=0,"",$H658/$G658))</f>
        <v/>
      </c>
      <c r="K658" s="16">
        <f>IF(OR($B658="",$F658="",$E658="Arla 32"),"",IFERROR(1/(1/SUMPRODUCT(MAX(($B$5:$B$1004=$B658)*($F$5:$F$1004&lt;$F658)*($E$5:$E$1004&lt;&gt;"Arla 32")*$F$5:$F$1004))),""))</f>
        <v/>
      </c>
      <c r="L658" s="16">
        <f>IF($K658="","",$F658-$K658)</f>
        <v/>
      </c>
      <c r="M658" s="17">
        <f>IF(OR($L658="",$G658="",$I658="Não"),"",IF($G658=0,"",$L658/$G658))</f>
        <v/>
      </c>
      <c r="N658" s="18">
        <f>IF(OR($L658="",$H658=""),"",IF($L658&lt;=0,"",$H658/$L658))</f>
        <v/>
      </c>
      <c r="O658" s="15">
        <f>IF($L658="","",IF($L658&gt;Listas!$H$3,"Km rodado alto: confira o km digitado",IF(AND($M658&lt;&gt;"",Listas!$H$2&lt;&gt;""),IF($M658&lt;Listas!$H$2,"Média abaixo do esperado: confira",""),"")))</f>
        <v/>
      </c>
      <c r="P658" s="15" t="n"/>
    </row>
    <row r="659">
      <c r="A659" s="14" t="n"/>
      <c r="B659" s="15" t="n"/>
      <c r="C659" s="15" t="n"/>
      <c r="D659" s="15" t="n"/>
      <c r="E659" s="15" t="n"/>
      <c r="F659" s="16" t="n"/>
      <c r="G659" s="17" t="n"/>
      <c r="H659" s="18" t="n"/>
      <c r="I659" s="15" t="n"/>
      <c r="J659" s="19">
        <f>IF(OR($G659="",$H659=""),"",IF($G659=0,"",$H659/$G659))</f>
        <v/>
      </c>
      <c r="K659" s="16">
        <f>IF(OR($B659="",$F659="",$E659="Arla 32"),"",IFERROR(1/(1/SUMPRODUCT(MAX(($B$5:$B$1004=$B659)*($F$5:$F$1004&lt;$F659)*($E$5:$E$1004&lt;&gt;"Arla 32")*$F$5:$F$1004))),""))</f>
        <v/>
      </c>
      <c r="L659" s="16">
        <f>IF($K659="","",$F659-$K659)</f>
        <v/>
      </c>
      <c r="M659" s="17">
        <f>IF(OR($L659="",$G659="",$I659="Não"),"",IF($G659=0,"",$L659/$G659))</f>
        <v/>
      </c>
      <c r="N659" s="18">
        <f>IF(OR($L659="",$H659=""),"",IF($L659&lt;=0,"",$H659/$L659))</f>
        <v/>
      </c>
      <c r="O659" s="15">
        <f>IF($L659="","",IF($L659&gt;Listas!$H$3,"Km rodado alto: confira o km digitado",IF(AND($M659&lt;&gt;"",Listas!$H$2&lt;&gt;""),IF($M659&lt;Listas!$H$2,"Média abaixo do esperado: confira",""),"")))</f>
        <v/>
      </c>
      <c r="P659" s="15" t="n"/>
    </row>
    <row r="660">
      <c r="A660" s="14" t="n"/>
      <c r="B660" s="15" t="n"/>
      <c r="C660" s="15" t="n"/>
      <c r="D660" s="15" t="n"/>
      <c r="E660" s="15" t="n"/>
      <c r="F660" s="16" t="n"/>
      <c r="G660" s="17" t="n"/>
      <c r="H660" s="18" t="n"/>
      <c r="I660" s="15" t="n"/>
      <c r="J660" s="19">
        <f>IF(OR($G660="",$H660=""),"",IF($G660=0,"",$H660/$G660))</f>
        <v/>
      </c>
      <c r="K660" s="16">
        <f>IF(OR($B660="",$F660="",$E660="Arla 32"),"",IFERROR(1/(1/SUMPRODUCT(MAX(($B$5:$B$1004=$B660)*($F$5:$F$1004&lt;$F660)*($E$5:$E$1004&lt;&gt;"Arla 32")*$F$5:$F$1004))),""))</f>
        <v/>
      </c>
      <c r="L660" s="16">
        <f>IF($K660="","",$F660-$K660)</f>
        <v/>
      </c>
      <c r="M660" s="17">
        <f>IF(OR($L660="",$G660="",$I660="Não"),"",IF($G660=0,"",$L660/$G660))</f>
        <v/>
      </c>
      <c r="N660" s="18">
        <f>IF(OR($L660="",$H660=""),"",IF($L660&lt;=0,"",$H660/$L660))</f>
        <v/>
      </c>
      <c r="O660" s="15">
        <f>IF($L660="","",IF($L660&gt;Listas!$H$3,"Km rodado alto: confira o km digitado",IF(AND($M660&lt;&gt;"",Listas!$H$2&lt;&gt;""),IF($M660&lt;Listas!$H$2,"Média abaixo do esperado: confira",""),"")))</f>
        <v/>
      </c>
      <c r="P660" s="15" t="n"/>
    </row>
    <row r="661">
      <c r="A661" s="14" t="n"/>
      <c r="B661" s="15" t="n"/>
      <c r="C661" s="15" t="n"/>
      <c r="D661" s="15" t="n"/>
      <c r="E661" s="15" t="n"/>
      <c r="F661" s="16" t="n"/>
      <c r="G661" s="17" t="n"/>
      <c r="H661" s="18" t="n"/>
      <c r="I661" s="15" t="n"/>
      <c r="J661" s="19">
        <f>IF(OR($G661="",$H661=""),"",IF($G661=0,"",$H661/$G661))</f>
        <v/>
      </c>
      <c r="K661" s="16">
        <f>IF(OR($B661="",$F661="",$E661="Arla 32"),"",IFERROR(1/(1/SUMPRODUCT(MAX(($B$5:$B$1004=$B661)*($F$5:$F$1004&lt;$F661)*($E$5:$E$1004&lt;&gt;"Arla 32")*$F$5:$F$1004))),""))</f>
        <v/>
      </c>
      <c r="L661" s="16">
        <f>IF($K661="","",$F661-$K661)</f>
        <v/>
      </c>
      <c r="M661" s="17">
        <f>IF(OR($L661="",$G661="",$I661="Não"),"",IF($G661=0,"",$L661/$G661))</f>
        <v/>
      </c>
      <c r="N661" s="18">
        <f>IF(OR($L661="",$H661=""),"",IF($L661&lt;=0,"",$H661/$L661))</f>
        <v/>
      </c>
      <c r="O661" s="15">
        <f>IF($L661="","",IF($L661&gt;Listas!$H$3,"Km rodado alto: confira o km digitado",IF(AND($M661&lt;&gt;"",Listas!$H$2&lt;&gt;""),IF($M661&lt;Listas!$H$2,"Média abaixo do esperado: confira",""),"")))</f>
        <v/>
      </c>
      <c r="P661" s="15" t="n"/>
    </row>
    <row r="662">
      <c r="A662" s="14" t="n"/>
      <c r="B662" s="15" t="n"/>
      <c r="C662" s="15" t="n"/>
      <c r="D662" s="15" t="n"/>
      <c r="E662" s="15" t="n"/>
      <c r="F662" s="16" t="n"/>
      <c r="G662" s="17" t="n"/>
      <c r="H662" s="18" t="n"/>
      <c r="I662" s="15" t="n"/>
      <c r="J662" s="19">
        <f>IF(OR($G662="",$H662=""),"",IF($G662=0,"",$H662/$G662))</f>
        <v/>
      </c>
      <c r="K662" s="16">
        <f>IF(OR($B662="",$F662="",$E662="Arla 32"),"",IFERROR(1/(1/SUMPRODUCT(MAX(($B$5:$B$1004=$B662)*($F$5:$F$1004&lt;$F662)*($E$5:$E$1004&lt;&gt;"Arla 32")*$F$5:$F$1004))),""))</f>
        <v/>
      </c>
      <c r="L662" s="16">
        <f>IF($K662="","",$F662-$K662)</f>
        <v/>
      </c>
      <c r="M662" s="17">
        <f>IF(OR($L662="",$G662="",$I662="Não"),"",IF($G662=0,"",$L662/$G662))</f>
        <v/>
      </c>
      <c r="N662" s="18">
        <f>IF(OR($L662="",$H662=""),"",IF($L662&lt;=0,"",$H662/$L662))</f>
        <v/>
      </c>
      <c r="O662" s="15">
        <f>IF($L662="","",IF($L662&gt;Listas!$H$3,"Km rodado alto: confira o km digitado",IF(AND($M662&lt;&gt;"",Listas!$H$2&lt;&gt;""),IF($M662&lt;Listas!$H$2,"Média abaixo do esperado: confira",""),"")))</f>
        <v/>
      </c>
      <c r="P662" s="15" t="n"/>
    </row>
    <row r="663">
      <c r="A663" s="14" t="n"/>
      <c r="B663" s="15" t="n"/>
      <c r="C663" s="15" t="n"/>
      <c r="D663" s="15" t="n"/>
      <c r="E663" s="15" t="n"/>
      <c r="F663" s="16" t="n"/>
      <c r="G663" s="17" t="n"/>
      <c r="H663" s="18" t="n"/>
      <c r="I663" s="15" t="n"/>
      <c r="J663" s="19">
        <f>IF(OR($G663="",$H663=""),"",IF($G663=0,"",$H663/$G663))</f>
        <v/>
      </c>
      <c r="K663" s="16">
        <f>IF(OR($B663="",$F663="",$E663="Arla 32"),"",IFERROR(1/(1/SUMPRODUCT(MAX(($B$5:$B$1004=$B663)*($F$5:$F$1004&lt;$F663)*($E$5:$E$1004&lt;&gt;"Arla 32")*$F$5:$F$1004))),""))</f>
        <v/>
      </c>
      <c r="L663" s="16">
        <f>IF($K663="","",$F663-$K663)</f>
        <v/>
      </c>
      <c r="M663" s="17">
        <f>IF(OR($L663="",$G663="",$I663="Não"),"",IF($G663=0,"",$L663/$G663))</f>
        <v/>
      </c>
      <c r="N663" s="18">
        <f>IF(OR($L663="",$H663=""),"",IF($L663&lt;=0,"",$H663/$L663))</f>
        <v/>
      </c>
      <c r="O663" s="15">
        <f>IF($L663="","",IF($L663&gt;Listas!$H$3,"Km rodado alto: confira o km digitado",IF(AND($M663&lt;&gt;"",Listas!$H$2&lt;&gt;""),IF($M663&lt;Listas!$H$2,"Média abaixo do esperado: confira",""),"")))</f>
        <v/>
      </c>
      <c r="P663" s="15" t="n"/>
    </row>
    <row r="664">
      <c r="A664" s="14" t="n"/>
      <c r="B664" s="15" t="n"/>
      <c r="C664" s="15" t="n"/>
      <c r="D664" s="15" t="n"/>
      <c r="E664" s="15" t="n"/>
      <c r="F664" s="16" t="n"/>
      <c r="G664" s="17" t="n"/>
      <c r="H664" s="18" t="n"/>
      <c r="I664" s="15" t="n"/>
      <c r="J664" s="19">
        <f>IF(OR($G664="",$H664=""),"",IF($G664=0,"",$H664/$G664))</f>
        <v/>
      </c>
      <c r="K664" s="16">
        <f>IF(OR($B664="",$F664="",$E664="Arla 32"),"",IFERROR(1/(1/SUMPRODUCT(MAX(($B$5:$B$1004=$B664)*($F$5:$F$1004&lt;$F664)*($E$5:$E$1004&lt;&gt;"Arla 32")*$F$5:$F$1004))),""))</f>
        <v/>
      </c>
      <c r="L664" s="16">
        <f>IF($K664="","",$F664-$K664)</f>
        <v/>
      </c>
      <c r="M664" s="17">
        <f>IF(OR($L664="",$G664="",$I664="Não"),"",IF($G664=0,"",$L664/$G664))</f>
        <v/>
      </c>
      <c r="N664" s="18">
        <f>IF(OR($L664="",$H664=""),"",IF($L664&lt;=0,"",$H664/$L664))</f>
        <v/>
      </c>
      <c r="O664" s="15">
        <f>IF($L664="","",IF($L664&gt;Listas!$H$3,"Km rodado alto: confira o km digitado",IF(AND($M664&lt;&gt;"",Listas!$H$2&lt;&gt;""),IF($M664&lt;Listas!$H$2,"Média abaixo do esperado: confira",""),"")))</f>
        <v/>
      </c>
      <c r="P664" s="15" t="n"/>
    </row>
    <row r="665">
      <c r="A665" s="14" t="n"/>
      <c r="B665" s="15" t="n"/>
      <c r="C665" s="15" t="n"/>
      <c r="D665" s="15" t="n"/>
      <c r="E665" s="15" t="n"/>
      <c r="F665" s="16" t="n"/>
      <c r="G665" s="17" t="n"/>
      <c r="H665" s="18" t="n"/>
      <c r="I665" s="15" t="n"/>
      <c r="J665" s="19">
        <f>IF(OR($G665="",$H665=""),"",IF($G665=0,"",$H665/$G665))</f>
        <v/>
      </c>
      <c r="K665" s="16">
        <f>IF(OR($B665="",$F665="",$E665="Arla 32"),"",IFERROR(1/(1/SUMPRODUCT(MAX(($B$5:$B$1004=$B665)*($F$5:$F$1004&lt;$F665)*($E$5:$E$1004&lt;&gt;"Arla 32")*$F$5:$F$1004))),""))</f>
        <v/>
      </c>
      <c r="L665" s="16">
        <f>IF($K665="","",$F665-$K665)</f>
        <v/>
      </c>
      <c r="M665" s="17">
        <f>IF(OR($L665="",$G665="",$I665="Não"),"",IF($G665=0,"",$L665/$G665))</f>
        <v/>
      </c>
      <c r="N665" s="18">
        <f>IF(OR($L665="",$H665=""),"",IF($L665&lt;=0,"",$H665/$L665))</f>
        <v/>
      </c>
      <c r="O665" s="15">
        <f>IF($L665="","",IF($L665&gt;Listas!$H$3,"Km rodado alto: confira o km digitado",IF(AND($M665&lt;&gt;"",Listas!$H$2&lt;&gt;""),IF($M665&lt;Listas!$H$2,"Média abaixo do esperado: confira",""),"")))</f>
        <v/>
      </c>
      <c r="P665" s="15" t="n"/>
    </row>
    <row r="666">
      <c r="A666" s="14" t="n"/>
      <c r="B666" s="15" t="n"/>
      <c r="C666" s="15" t="n"/>
      <c r="D666" s="15" t="n"/>
      <c r="E666" s="15" t="n"/>
      <c r="F666" s="16" t="n"/>
      <c r="G666" s="17" t="n"/>
      <c r="H666" s="18" t="n"/>
      <c r="I666" s="15" t="n"/>
      <c r="J666" s="19">
        <f>IF(OR($G666="",$H666=""),"",IF($G666=0,"",$H666/$G666))</f>
        <v/>
      </c>
      <c r="K666" s="16">
        <f>IF(OR($B666="",$F666="",$E666="Arla 32"),"",IFERROR(1/(1/SUMPRODUCT(MAX(($B$5:$B$1004=$B666)*($F$5:$F$1004&lt;$F666)*($E$5:$E$1004&lt;&gt;"Arla 32")*$F$5:$F$1004))),""))</f>
        <v/>
      </c>
      <c r="L666" s="16">
        <f>IF($K666="","",$F666-$K666)</f>
        <v/>
      </c>
      <c r="M666" s="17">
        <f>IF(OR($L666="",$G666="",$I666="Não"),"",IF($G666=0,"",$L666/$G666))</f>
        <v/>
      </c>
      <c r="N666" s="18">
        <f>IF(OR($L666="",$H666=""),"",IF($L666&lt;=0,"",$H666/$L666))</f>
        <v/>
      </c>
      <c r="O666" s="15">
        <f>IF($L666="","",IF($L666&gt;Listas!$H$3,"Km rodado alto: confira o km digitado",IF(AND($M666&lt;&gt;"",Listas!$H$2&lt;&gt;""),IF($M666&lt;Listas!$H$2,"Média abaixo do esperado: confira",""),"")))</f>
        <v/>
      </c>
      <c r="P666" s="15" t="n"/>
    </row>
    <row r="667">
      <c r="A667" s="14" t="n"/>
      <c r="B667" s="15" t="n"/>
      <c r="C667" s="15" t="n"/>
      <c r="D667" s="15" t="n"/>
      <c r="E667" s="15" t="n"/>
      <c r="F667" s="16" t="n"/>
      <c r="G667" s="17" t="n"/>
      <c r="H667" s="18" t="n"/>
      <c r="I667" s="15" t="n"/>
      <c r="J667" s="19">
        <f>IF(OR($G667="",$H667=""),"",IF($G667=0,"",$H667/$G667))</f>
        <v/>
      </c>
      <c r="K667" s="16">
        <f>IF(OR($B667="",$F667="",$E667="Arla 32"),"",IFERROR(1/(1/SUMPRODUCT(MAX(($B$5:$B$1004=$B667)*($F$5:$F$1004&lt;$F667)*($E$5:$E$1004&lt;&gt;"Arla 32")*$F$5:$F$1004))),""))</f>
        <v/>
      </c>
      <c r="L667" s="16">
        <f>IF($K667="","",$F667-$K667)</f>
        <v/>
      </c>
      <c r="M667" s="17">
        <f>IF(OR($L667="",$G667="",$I667="Não"),"",IF($G667=0,"",$L667/$G667))</f>
        <v/>
      </c>
      <c r="N667" s="18">
        <f>IF(OR($L667="",$H667=""),"",IF($L667&lt;=0,"",$H667/$L667))</f>
        <v/>
      </c>
      <c r="O667" s="15">
        <f>IF($L667="","",IF($L667&gt;Listas!$H$3,"Km rodado alto: confira o km digitado",IF(AND($M667&lt;&gt;"",Listas!$H$2&lt;&gt;""),IF($M667&lt;Listas!$H$2,"Média abaixo do esperado: confira",""),"")))</f>
        <v/>
      </c>
      <c r="P667" s="15" t="n"/>
    </row>
    <row r="668">
      <c r="A668" s="14" t="n"/>
      <c r="B668" s="15" t="n"/>
      <c r="C668" s="15" t="n"/>
      <c r="D668" s="15" t="n"/>
      <c r="E668" s="15" t="n"/>
      <c r="F668" s="16" t="n"/>
      <c r="G668" s="17" t="n"/>
      <c r="H668" s="18" t="n"/>
      <c r="I668" s="15" t="n"/>
      <c r="J668" s="19">
        <f>IF(OR($G668="",$H668=""),"",IF($G668=0,"",$H668/$G668))</f>
        <v/>
      </c>
      <c r="K668" s="16">
        <f>IF(OR($B668="",$F668="",$E668="Arla 32"),"",IFERROR(1/(1/SUMPRODUCT(MAX(($B$5:$B$1004=$B668)*($F$5:$F$1004&lt;$F668)*($E$5:$E$1004&lt;&gt;"Arla 32")*$F$5:$F$1004))),""))</f>
        <v/>
      </c>
      <c r="L668" s="16">
        <f>IF($K668="","",$F668-$K668)</f>
        <v/>
      </c>
      <c r="M668" s="17">
        <f>IF(OR($L668="",$G668="",$I668="Não"),"",IF($G668=0,"",$L668/$G668))</f>
        <v/>
      </c>
      <c r="N668" s="18">
        <f>IF(OR($L668="",$H668=""),"",IF($L668&lt;=0,"",$H668/$L668))</f>
        <v/>
      </c>
      <c r="O668" s="15">
        <f>IF($L668="","",IF($L668&gt;Listas!$H$3,"Km rodado alto: confira o km digitado",IF(AND($M668&lt;&gt;"",Listas!$H$2&lt;&gt;""),IF($M668&lt;Listas!$H$2,"Média abaixo do esperado: confira",""),"")))</f>
        <v/>
      </c>
      <c r="P668" s="15" t="n"/>
    </row>
    <row r="669">
      <c r="A669" s="14" t="n"/>
      <c r="B669" s="15" t="n"/>
      <c r="C669" s="15" t="n"/>
      <c r="D669" s="15" t="n"/>
      <c r="E669" s="15" t="n"/>
      <c r="F669" s="16" t="n"/>
      <c r="G669" s="17" t="n"/>
      <c r="H669" s="18" t="n"/>
      <c r="I669" s="15" t="n"/>
      <c r="J669" s="19">
        <f>IF(OR($G669="",$H669=""),"",IF($G669=0,"",$H669/$G669))</f>
        <v/>
      </c>
      <c r="K669" s="16">
        <f>IF(OR($B669="",$F669="",$E669="Arla 32"),"",IFERROR(1/(1/SUMPRODUCT(MAX(($B$5:$B$1004=$B669)*($F$5:$F$1004&lt;$F669)*($E$5:$E$1004&lt;&gt;"Arla 32")*$F$5:$F$1004))),""))</f>
        <v/>
      </c>
      <c r="L669" s="16">
        <f>IF($K669="","",$F669-$K669)</f>
        <v/>
      </c>
      <c r="M669" s="17">
        <f>IF(OR($L669="",$G669="",$I669="Não"),"",IF($G669=0,"",$L669/$G669))</f>
        <v/>
      </c>
      <c r="N669" s="18">
        <f>IF(OR($L669="",$H669=""),"",IF($L669&lt;=0,"",$H669/$L669))</f>
        <v/>
      </c>
      <c r="O669" s="15">
        <f>IF($L669="","",IF($L669&gt;Listas!$H$3,"Km rodado alto: confira o km digitado",IF(AND($M669&lt;&gt;"",Listas!$H$2&lt;&gt;""),IF($M669&lt;Listas!$H$2,"Média abaixo do esperado: confira",""),"")))</f>
        <v/>
      </c>
      <c r="P669" s="15" t="n"/>
    </row>
    <row r="670">
      <c r="A670" s="14" t="n"/>
      <c r="B670" s="15" t="n"/>
      <c r="C670" s="15" t="n"/>
      <c r="D670" s="15" t="n"/>
      <c r="E670" s="15" t="n"/>
      <c r="F670" s="16" t="n"/>
      <c r="G670" s="17" t="n"/>
      <c r="H670" s="18" t="n"/>
      <c r="I670" s="15" t="n"/>
      <c r="J670" s="19">
        <f>IF(OR($G670="",$H670=""),"",IF($G670=0,"",$H670/$G670))</f>
        <v/>
      </c>
      <c r="K670" s="16">
        <f>IF(OR($B670="",$F670="",$E670="Arla 32"),"",IFERROR(1/(1/SUMPRODUCT(MAX(($B$5:$B$1004=$B670)*($F$5:$F$1004&lt;$F670)*($E$5:$E$1004&lt;&gt;"Arla 32")*$F$5:$F$1004))),""))</f>
        <v/>
      </c>
      <c r="L670" s="16">
        <f>IF($K670="","",$F670-$K670)</f>
        <v/>
      </c>
      <c r="M670" s="17">
        <f>IF(OR($L670="",$G670="",$I670="Não"),"",IF($G670=0,"",$L670/$G670))</f>
        <v/>
      </c>
      <c r="N670" s="18">
        <f>IF(OR($L670="",$H670=""),"",IF($L670&lt;=0,"",$H670/$L670))</f>
        <v/>
      </c>
      <c r="O670" s="15">
        <f>IF($L670="","",IF($L670&gt;Listas!$H$3,"Km rodado alto: confira o km digitado",IF(AND($M670&lt;&gt;"",Listas!$H$2&lt;&gt;""),IF($M670&lt;Listas!$H$2,"Média abaixo do esperado: confira",""),"")))</f>
        <v/>
      </c>
      <c r="P670" s="15" t="n"/>
    </row>
    <row r="671">
      <c r="A671" s="14" t="n"/>
      <c r="B671" s="15" t="n"/>
      <c r="C671" s="15" t="n"/>
      <c r="D671" s="15" t="n"/>
      <c r="E671" s="15" t="n"/>
      <c r="F671" s="16" t="n"/>
      <c r="G671" s="17" t="n"/>
      <c r="H671" s="18" t="n"/>
      <c r="I671" s="15" t="n"/>
      <c r="J671" s="19">
        <f>IF(OR($G671="",$H671=""),"",IF($G671=0,"",$H671/$G671))</f>
        <v/>
      </c>
      <c r="K671" s="16">
        <f>IF(OR($B671="",$F671="",$E671="Arla 32"),"",IFERROR(1/(1/SUMPRODUCT(MAX(($B$5:$B$1004=$B671)*($F$5:$F$1004&lt;$F671)*($E$5:$E$1004&lt;&gt;"Arla 32")*$F$5:$F$1004))),""))</f>
        <v/>
      </c>
      <c r="L671" s="16">
        <f>IF($K671="","",$F671-$K671)</f>
        <v/>
      </c>
      <c r="M671" s="17">
        <f>IF(OR($L671="",$G671="",$I671="Não"),"",IF($G671=0,"",$L671/$G671))</f>
        <v/>
      </c>
      <c r="N671" s="18">
        <f>IF(OR($L671="",$H671=""),"",IF($L671&lt;=0,"",$H671/$L671))</f>
        <v/>
      </c>
      <c r="O671" s="15">
        <f>IF($L671="","",IF($L671&gt;Listas!$H$3,"Km rodado alto: confira o km digitado",IF(AND($M671&lt;&gt;"",Listas!$H$2&lt;&gt;""),IF($M671&lt;Listas!$H$2,"Média abaixo do esperado: confira",""),"")))</f>
        <v/>
      </c>
      <c r="P671" s="15" t="n"/>
    </row>
    <row r="672">
      <c r="A672" s="14" t="n"/>
      <c r="B672" s="15" t="n"/>
      <c r="C672" s="15" t="n"/>
      <c r="D672" s="15" t="n"/>
      <c r="E672" s="15" t="n"/>
      <c r="F672" s="16" t="n"/>
      <c r="G672" s="17" t="n"/>
      <c r="H672" s="18" t="n"/>
      <c r="I672" s="15" t="n"/>
      <c r="J672" s="19">
        <f>IF(OR($G672="",$H672=""),"",IF($G672=0,"",$H672/$G672))</f>
        <v/>
      </c>
      <c r="K672" s="16">
        <f>IF(OR($B672="",$F672="",$E672="Arla 32"),"",IFERROR(1/(1/SUMPRODUCT(MAX(($B$5:$B$1004=$B672)*($F$5:$F$1004&lt;$F672)*($E$5:$E$1004&lt;&gt;"Arla 32")*$F$5:$F$1004))),""))</f>
        <v/>
      </c>
      <c r="L672" s="16">
        <f>IF($K672="","",$F672-$K672)</f>
        <v/>
      </c>
      <c r="M672" s="17">
        <f>IF(OR($L672="",$G672="",$I672="Não"),"",IF($G672=0,"",$L672/$G672))</f>
        <v/>
      </c>
      <c r="N672" s="18">
        <f>IF(OR($L672="",$H672=""),"",IF($L672&lt;=0,"",$H672/$L672))</f>
        <v/>
      </c>
      <c r="O672" s="15">
        <f>IF($L672="","",IF($L672&gt;Listas!$H$3,"Km rodado alto: confira o km digitado",IF(AND($M672&lt;&gt;"",Listas!$H$2&lt;&gt;""),IF($M672&lt;Listas!$H$2,"Média abaixo do esperado: confira",""),"")))</f>
        <v/>
      </c>
      <c r="P672" s="15" t="n"/>
    </row>
    <row r="673">
      <c r="A673" s="14" t="n"/>
      <c r="B673" s="15" t="n"/>
      <c r="C673" s="15" t="n"/>
      <c r="D673" s="15" t="n"/>
      <c r="E673" s="15" t="n"/>
      <c r="F673" s="16" t="n"/>
      <c r="G673" s="17" t="n"/>
      <c r="H673" s="18" t="n"/>
      <c r="I673" s="15" t="n"/>
      <c r="J673" s="19">
        <f>IF(OR($G673="",$H673=""),"",IF($G673=0,"",$H673/$G673))</f>
        <v/>
      </c>
      <c r="K673" s="16">
        <f>IF(OR($B673="",$F673="",$E673="Arla 32"),"",IFERROR(1/(1/SUMPRODUCT(MAX(($B$5:$B$1004=$B673)*($F$5:$F$1004&lt;$F673)*($E$5:$E$1004&lt;&gt;"Arla 32")*$F$5:$F$1004))),""))</f>
        <v/>
      </c>
      <c r="L673" s="16">
        <f>IF($K673="","",$F673-$K673)</f>
        <v/>
      </c>
      <c r="M673" s="17">
        <f>IF(OR($L673="",$G673="",$I673="Não"),"",IF($G673=0,"",$L673/$G673))</f>
        <v/>
      </c>
      <c r="N673" s="18">
        <f>IF(OR($L673="",$H673=""),"",IF($L673&lt;=0,"",$H673/$L673))</f>
        <v/>
      </c>
      <c r="O673" s="15">
        <f>IF($L673="","",IF($L673&gt;Listas!$H$3,"Km rodado alto: confira o km digitado",IF(AND($M673&lt;&gt;"",Listas!$H$2&lt;&gt;""),IF($M673&lt;Listas!$H$2,"Média abaixo do esperado: confira",""),"")))</f>
        <v/>
      </c>
      <c r="P673" s="15" t="n"/>
    </row>
    <row r="674">
      <c r="A674" s="14" t="n"/>
      <c r="B674" s="15" t="n"/>
      <c r="C674" s="15" t="n"/>
      <c r="D674" s="15" t="n"/>
      <c r="E674" s="15" t="n"/>
      <c r="F674" s="16" t="n"/>
      <c r="G674" s="17" t="n"/>
      <c r="H674" s="18" t="n"/>
      <c r="I674" s="15" t="n"/>
      <c r="J674" s="19">
        <f>IF(OR($G674="",$H674=""),"",IF($G674=0,"",$H674/$G674))</f>
        <v/>
      </c>
      <c r="K674" s="16">
        <f>IF(OR($B674="",$F674="",$E674="Arla 32"),"",IFERROR(1/(1/SUMPRODUCT(MAX(($B$5:$B$1004=$B674)*($F$5:$F$1004&lt;$F674)*($E$5:$E$1004&lt;&gt;"Arla 32")*$F$5:$F$1004))),""))</f>
        <v/>
      </c>
      <c r="L674" s="16">
        <f>IF($K674="","",$F674-$K674)</f>
        <v/>
      </c>
      <c r="M674" s="17">
        <f>IF(OR($L674="",$G674="",$I674="Não"),"",IF($G674=0,"",$L674/$G674))</f>
        <v/>
      </c>
      <c r="N674" s="18">
        <f>IF(OR($L674="",$H674=""),"",IF($L674&lt;=0,"",$H674/$L674))</f>
        <v/>
      </c>
      <c r="O674" s="15">
        <f>IF($L674="","",IF($L674&gt;Listas!$H$3,"Km rodado alto: confira o km digitado",IF(AND($M674&lt;&gt;"",Listas!$H$2&lt;&gt;""),IF($M674&lt;Listas!$H$2,"Média abaixo do esperado: confira",""),"")))</f>
        <v/>
      </c>
      <c r="P674" s="15" t="n"/>
    </row>
    <row r="675">
      <c r="A675" s="14" t="n"/>
      <c r="B675" s="15" t="n"/>
      <c r="C675" s="15" t="n"/>
      <c r="D675" s="15" t="n"/>
      <c r="E675" s="15" t="n"/>
      <c r="F675" s="16" t="n"/>
      <c r="G675" s="17" t="n"/>
      <c r="H675" s="18" t="n"/>
      <c r="I675" s="15" t="n"/>
      <c r="J675" s="19">
        <f>IF(OR($G675="",$H675=""),"",IF($G675=0,"",$H675/$G675))</f>
        <v/>
      </c>
      <c r="K675" s="16">
        <f>IF(OR($B675="",$F675="",$E675="Arla 32"),"",IFERROR(1/(1/SUMPRODUCT(MAX(($B$5:$B$1004=$B675)*($F$5:$F$1004&lt;$F675)*($E$5:$E$1004&lt;&gt;"Arla 32")*$F$5:$F$1004))),""))</f>
        <v/>
      </c>
      <c r="L675" s="16">
        <f>IF($K675="","",$F675-$K675)</f>
        <v/>
      </c>
      <c r="M675" s="17">
        <f>IF(OR($L675="",$G675="",$I675="Não"),"",IF($G675=0,"",$L675/$G675))</f>
        <v/>
      </c>
      <c r="N675" s="18">
        <f>IF(OR($L675="",$H675=""),"",IF($L675&lt;=0,"",$H675/$L675))</f>
        <v/>
      </c>
      <c r="O675" s="15">
        <f>IF($L675="","",IF($L675&gt;Listas!$H$3,"Km rodado alto: confira o km digitado",IF(AND($M675&lt;&gt;"",Listas!$H$2&lt;&gt;""),IF($M675&lt;Listas!$H$2,"Média abaixo do esperado: confira",""),"")))</f>
        <v/>
      </c>
      <c r="P675" s="15" t="n"/>
    </row>
    <row r="676">
      <c r="A676" s="14" t="n"/>
      <c r="B676" s="15" t="n"/>
      <c r="C676" s="15" t="n"/>
      <c r="D676" s="15" t="n"/>
      <c r="E676" s="15" t="n"/>
      <c r="F676" s="16" t="n"/>
      <c r="G676" s="17" t="n"/>
      <c r="H676" s="18" t="n"/>
      <c r="I676" s="15" t="n"/>
      <c r="J676" s="19">
        <f>IF(OR($G676="",$H676=""),"",IF($G676=0,"",$H676/$G676))</f>
        <v/>
      </c>
      <c r="K676" s="16">
        <f>IF(OR($B676="",$F676="",$E676="Arla 32"),"",IFERROR(1/(1/SUMPRODUCT(MAX(($B$5:$B$1004=$B676)*($F$5:$F$1004&lt;$F676)*($E$5:$E$1004&lt;&gt;"Arla 32")*$F$5:$F$1004))),""))</f>
        <v/>
      </c>
      <c r="L676" s="16">
        <f>IF($K676="","",$F676-$K676)</f>
        <v/>
      </c>
      <c r="M676" s="17">
        <f>IF(OR($L676="",$G676="",$I676="Não"),"",IF($G676=0,"",$L676/$G676))</f>
        <v/>
      </c>
      <c r="N676" s="18">
        <f>IF(OR($L676="",$H676=""),"",IF($L676&lt;=0,"",$H676/$L676))</f>
        <v/>
      </c>
      <c r="O676" s="15">
        <f>IF($L676="","",IF($L676&gt;Listas!$H$3,"Km rodado alto: confira o km digitado",IF(AND($M676&lt;&gt;"",Listas!$H$2&lt;&gt;""),IF($M676&lt;Listas!$H$2,"Média abaixo do esperado: confira",""),"")))</f>
        <v/>
      </c>
      <c r="P676" s="15" t="n"/>
    </row>
    <row r="677">
      <c r="A677" s="14" t="n"/>
      <c r="B677" s="15" t="n"/>
      <c r="C677" s="15" t="n"/>
      <c r="D677" s="15" t="n"/>
      <c r="E677" s="15" t="n"/>
      <c r="F677" s="16" t="n"/>
      <c r="G677" s="17" t="n"/>
      <c r="H677" s="18" t="n"/>
      <c r="I677" s="15" t="n"/>
      <c r="J677" s="19">
        <f>IF(OR($G677="",$H677=""),"",IF($G677=0,"",$H677/$G677))</f>
        <v/>
      </c>
      <c r="K677" s="16">
        <f>IF(OR($B677="",$F677="",$E677="Arla 32"),"",IFERROR(1/(1/SUMPRODUCT(MAX(($B$5:$B$1004=$B677)*($F$5:$F$1004&lt;$F677)*($E$5:$E$1004&lt;&gt;"Arla 32")*$F$5:$F$1004))),""))</f>
        <v/>
      </c>
      <c r="L677" s="16">
        <f>IF($K677="","",$F677-$K677)</f>
        <v/>
      </c>
      <c r="M677" s="17">
        <f>IF(OR($L677="",$G677="",$I677="Não"),"",IF($G677=0,"",$L677/$G677))</f>
        <v/>
      </c>
      <c r="N677" s="18">
        <f>IF(OR($L677="",$H677=""),"",IF($L677&lt;=0,"",$H677/$L677))</f>
        <v/>
      </c>
      <c r="O677" s="15">
        <f>IF($L677="","",IF($L677&gt;Listas!$H$3,"Km rodado alto: confira o km digitado",IF(AND($M677&lt;&gt;"",Listas!$H$2&lt;&gt;""),IF($M677&lt;Listas!$H$2,"Média abaixo do esperado: confira",""),"")))</f>
        <v/>
      </c>
      <c r="P677" s="15" t="n"/>
    </row>
    <row r="678">
      <c r="A678" s="14" t="n"/>
      <c r="B678" s="15" t="n"/>
      <c r="C678" s="15" t="n"/>
      <c r="D678" s="15" t="n"/>
      <c r="E678" s="15" t="n"/>
      <c r="F678" s="16" t="n"/>
      <c r="G678" s="17" t="n"/>
      <c r="H678" s="18" t="n"/>
      <c r="I678" s="15" t="n"/>
      <c r="J678" s="19">
        <f>IF(OR($G678="",$H678=""),"",IF($G678=0,"",$H678/$G678))</f>
        <v/>
      </c>
      <c r="K678" s="16">
        <f>IF(OR($B678="",$F678="",$E678="Arla 32"),"",IFERROR(1/(1/SUMPRODUCT(MAX(($B$5:$B$1004=$B678)*($F$5:$F$1004&lt;$F678)*($E$5:$E$1004&lt;&gt;"Arla 32")*$F$5:$F$1004))),""))</f>
        <v/>
      </c>
      <c r="L678" s="16">
        <f>IF($K678="","",$F678-$K678)</f>
        <v/>
      </c>
      <c r="M678" s="17">
        <f>IF(OR($L678="",$G678="",$I678="Não"),"",IF($G678=0,"",$L678/$G678))</f>
        <v/>
      </c>
      <c r="N678" s="18">
        <f>IF(OR($L678="",$H678=""),"",IF($L678&lt;=0,"",$H678/$L678))</f>
        <v/>
      </c>
      <c r="O678" s="15">
        <f>IF($L678="","",IF($L678&gt;Listas!$H$3,"Km rodado alto: confira o km digitado",IF(AND($M678&lt;&gt;"",Listas!$H$2&lt;&gt;""),IF($M678&lt;Listas!$H$2,"Média abaixo do esperado: confira",""),"")))</f>
        <v/>
      </c>
      <c r="P678" s="15" t="n"/>
    </row>
    <row r="679">
      <c r="A679" s="14" t="n"/>
      <c r="B679" s="15" t="n"/>
      <c r="C679" s="15" t="n"/>
      <c r="D679" s="15" t="n"/>
      <c r="E679" s="15" t="n"/>
      <c r="F679" s="16" t="n"/>
      <c r="G679" s="17" t="n"/>
      <c r="H679" s="18" t="n"/>
      <c r="I679" s="15" t="n"/>
      <c r="J679" s="19">
        <f>IF(OR($G679="",$H679=""),"",IF($G679=0,"",$H679/$G679))</f>
        <v/>
      </c>
      <c r="K679" s="16">
        <f>IF(OR($B679="",$F679="",$E679="Arla 32"),"",IFERROR(1/(1/SUMPRODUCT(MAX(($B$5:$B$1004=$B679)*($F$5:$F$1004&lt;$F679)*($E$5:$E$1004&lt;&gt;"Arla 32")*$F$5:$F$1004))),""))</f>
        <v/>
      </c>
      <c r="L679" s="16">
        <f>IF($K679="","",$F679-$K679)</f>
        <v/>
      </c>
      <c r="M679" s="17">
        <f>IF(OR($L679="",$G679="",$I679="Não"),"",IF($G679=0,"",$L679/$G679))</f>
        <v/>
      </c>
      <c r="N679" s="18">
        <f>IF(OR($L679="",$H679=""),"",IF($L679&lt;=0,"",$H679/$L679))</f>
        <v/>
      </c>
      <c r="O679" s="15">
        <f>IF($L679="","",IF($L679&gt;Listas!$H$3,"Km rodado alto: confira o km digitado",IF(AND($M679&lt;&gt;"",Listas!$H$2&lt;&gt;""),IF($M679&lt;Listas!$H$2,"Média abaixo do esperado: confira",""),"")))</f>
        <v/>
      </c>
      <c r="P679" s="15" t="n"/>
    </row>
    <row r="680">
      <c r="A680" s="14" t="n"/>
      <c r="B680" s="15" t="n"/>
      <c r="C680" s="15" t="n"/>
      <c r="D680" s="15" t="n"/>
      <c r="E680" s="15" t="n"/>
      <c r="F680" s="16" t="n"/>
      <c r="G680" s="17" t="n"/>
      <c r="H680" s="18" t="n"/>
      <c r="I680" s="15" t="n"/>
      <c r="J680" s="19">
        <f>IF(OR($G680="",$H680=""),"",IF($G680=0,"",$H680/$G680))</f>
        <v/>
      </c>
      <c r="K680" s="16">
        <f>IF(OR($B680="",$F680="",$E680="Arla 32"),"",IFERROR(1/(1/SUMPRODUCT(MAX(($B$5:$B$1004=$B680)*($F$5:$F$1004&lt;$F680)*($E$5:$E$1004&lt;&gt;"Arla 32")*$F$5:$F$1004))),""))</f>
        <v/>
      </c>
      <c r="L680" s="16">
        <f>IF($K680="","",$F680-$K680)</f>
        <v/>
      </c>
      <c r="M680" s="17">
        <f>IF(OR($L680="",$G680="",$I680="Não"),"",IF($G680=0,"",$L680/$G680))</f>
        <v/>
      </c>
      <c r="N680" s="18">
        <f>IF(OR($L680="",$H680=""),"",IF($L680&lt;=0,"",$H680/$L680))</f>
        <v/>
      </c>
      <c r="O680" s="15">
        <f>IF($L680="","",IF($L680&gt;Listas!$H$3,"Km rodado alto: confira o km digitado",IF(AND($M680&lt;&gt;"",Listas!$H$2&lt;&gt;""),IF($M680&lt;Listas!$H$2,"Média abaixo do esperado: confira",""),"")))</f>
        <v/>
      </c>
      <c r="P680" s="15" t="n"/>
    </row>
    <row r="681">
      <c r="A681" s="14" t="n"/>
      <c r="B681" s="15" t="n"/>
      <c r="C681" s="15" t="n"/>
      <c r="D681" s="15" t="n"/>
      <c r="E681" s="15" t="n"/>
      <c r="F681" s="16" t="n"/>
      <c r="G681" s="17" t="n"/>
      <c r="H681" s="18" t="n"/>
      <c r="I681" s="15" t="n"/>
      <c r="J681" s="19">
        <f>IF(OR($G681="",$H681=""),"",IF($G681=0,"",$H681/$G681))</f>
        <v/>
      </c>
      <c r="K681" s="16">
        <f>IF(OR($B681="",$F681="",$E681="Arla 32"),"",IFERROR(1/(1/SUMPRODUCT(MAX(($B$5:$B$1004=$B681)*($F$5:$F$1004&lt;$F681)*($E$5:$E$1004&lt;&gt;"Arla 32")*$F$5:$F$1004))),""))</f>
        <v/>
      </c>
      <c r="L681" s="16">
        <f>IF($K681="","",$F681-$K681)</f>
        <v/>
      </c>
      <c r="M681" s="17">
        <f>IF(OR($L681="",$G681="",$I681="Não"),"",IF($G681=0,"",$L681/$G681))</f>
        <v/>
      </c>
      <c r="N681" s="18">
        <f>IF(OR($L681="",$H681=""),"",IF($L681&lt;=0,"",$H681/$L681))</f>
        <v/>
      </c>
      <c r="O681" s="15">
        <f>IF($L681="","",IF($L681&gt;Listas!$H$3,"Km rodado alto: confira o km digitado",IF(AND($M681&lt;&gt;"",Listas!$H$2&lt;&gt;""),IF($M681&lt;Listas!$H$2,"Média abaixo do esperado: confira",""),"")))</f>
        <v/>
      </c>
      <c r="P681" s="15" t="n"/>
    </row>
    <row r="682">
      <c r="A682" s="14" t="n"/>
      <c r="B682" s="15" t="n"/>
      <c r="C682" s="15" t="n"/>
      <c r="D682" s="15" t="n"/>
      <c r="E682" s="15" t="n"/>
      <c r="F682" s="16" t="n"/>
      <c r="G682" s="17" t="n"/>
      <c r="H682" s="18" t="n"/>
      <c r="I682" s="15" t="n"/>
      <c r="J682" s="19">
        <f>IF(OR($G682="",$H682=""),"",IF($G682=0,"",$H682/$G682))</f>
        <v/>
      </c>
      <c r="K682" s="16">
        <f>IF(OR($B682="",$F682="",$E682="Arla 32"),"",IFERROR(1/(1/SUMPRODUCT(MAX(($B$5:$B$1004=$B682)*($F$5:$F$1004&lt;$F682)*($E$5:$E$1004&lt;&gt;"Arla 32")*$F$5:$F$1004))),""))</f>
        <v/>
      </c>
      <c r="L682" s="16">
        <f>IF($K682="","",$F682-$K682)</f>
        <v/>
      </c>
      <c r="M682" s="17">
        <f>IF(OR($L682="",$G682="",$I682="Não"),"",IF($G682=0,"",$L682/$G682))</f>
        <v/>
      </c>
      <c r="N682" s="18">
        <f>IF(OR($L682="",$H682=""),"",IF($L682&lt;=0,"",$H682/$L682))</f>
        <v/>
      </c>
      <c r="O682" s="15">
        <f>IF($L682="","",IF($L682&gt;Listas!$H$3,"Km rodado alto: confira o km digitado",IF(AND($M682&lt;&gt;"",Listas!$H$2&lt;&gt;""),IF($M682&lt;Listas!$H$2,"Média abaixo do esperado: confira",""),"")))</f>
        <v/>
      </c>
      <c r="P682" s="15" t="n"/>
    </row>
    <row r="683">
      <c r="A683" s="14" t="n"/>
      <c r="B683" s="15" t="n"/>
      <c r="C683" s="15" t="n"/>
      <c r="D683" s="15" t="n"/>
      <c r="E683" s="15" t="n"/>
      <c r="F683" s="16" t="n"/>
      <c r="G683" s="17" t="n"/>
      <c r="H683" s="18" t="n"/>
      <c r="I683" s="15" t="n"/>
      <c r="J683" s="19">
        <f>IF(OR($G683="",$H683=""),"",IF($G683=0,"",$H683/$G683))</f>
        <v/>
      </c>
      <c r="K683" s="16">
        <f>IF(OR($B683="",$F683="",$E683="Arla 32"),"",IFERROR(1/(1/SUMPRODUCT(MAX(($B$5:$B$1004=$B683)*($F$5:$F$1004&lt;$F683)*($E$5:$E$1004&lt;&gt;"Arla 32")*$F$5:$F$1004))),""))</f>
        <v/>
      </c>
      <c r="L683" s="16">
        <f>IF($K683="","",$F683-$K683)</f>
        <v/>
      </c>
      <c r="M683" s="17">
        <f>IF(OR($L683="",$G683="",$I683="Não"),"",IF($G683=0,"",$L683/$G683))</f>
        <v/>
      </c>
      <c r="N683" s="18">
        <f>IF(OR($L683="",$H683=""),"",IF($L683&lt;=0,"",$H683/$L683))</f>
        <v/>
      </c>
      <c r="O683" s="15">
        <f>IF($L683="","",IF($L683&gt;Listas!$H$3,"Km rodado alto: confira o km digitado",IF(AND($M683&lt;&gt;"",Listas!$H$2&lt;&gt;""),IF($M683&lt;Listas!$H$2,"Média abaixo do esperado: confira",""),"")))</f>
        <v/>
      </c>
      <c r="P683" s="15" t="n"/>
    </row>
    <row r="684">
      <c r="A684" s="14" t="n"/>
      <c r="B684" s="15" t="n"/>
      <c r="C684" s="15" t="n"/>
      <c r="D684" s="15" t="n"/>
      <c r="E684" s="15" t="n"/>
      <c r="F684" s="16" t="n"/>
      <c r="G684" s="17" t="n"/>
      <c r="H684" s="18" t="n"/>
      <c r="I684" s="15" t="n"/>
      <c r="J684" s="19">
        <f>IF(OR($G684="",$H684=""),"",IF($G684=0,"",$H684/$G684))</f>
        <v/>
      </c>
      <c r="K684" s="16">
        <f>IF(OR($B684="",$F684="",$E684="Arla 32"),"",IFERROR(1/(1/SUMPRODUCT(MAX(($B$5:$B$1004=$B684)*($F$5:$F$1004&lt;$F684)*($E$5:$E$1004&lt;&gt;"Arla 32")*$F$5:$F$1004))),""))</f>
        <v/>
      </c>
      <c r="L684" s="16">
        <f>IF($K684="","",$F684-$K684)</f>
        <v/>
      </c>
      <c r="M684" s="17">
        <f>IF(OR($L684="",$G684="",$I684="Não"),"",IF($G684=0,"",$L684/$G684))</f>
        <v/>
      </c>
      <c r="N684" s="18">
        <f>IF(OR($L684="",$H684=""),"",IF($L684&lt;=0,"",$H684/$L684))</f>
        <v/>
      </c>
      <c r="O684" s="15">
        <f>IF($L684="","",IF($L684&gt;Listas!$H$3,"Km rodado alto: confira o km digitado",IF(AND($M684&lt;&gt;"",Listas!$H$2&lt;&gt;""),IF($M684&lt;Listas!$H$2,"Média abaixo do esperado: confira",""),"")))</f>
        <v/>
      </c>
      <c r="P684" s="15" t="n"/>
    </row>
    <row r="685">
      <c r="A685" s="14" t="n"/>
      <c r="B685" s="15" t="n"/>
      <c r="C685" s="15" t="n"/>
      <c r="D685" s="15" t="n"/>
      <c r="E685" s="15" t="n"/>
      <c r="F685" s="16" t="n"/>
      <c r="G685" s="17" t="n"/>
      <c r="H685" s="18" t="n"/>
      <c r="I685" s="15" t="n"/>
      <c r="J685" s="19">
        <f>IF(OR($G685="",$H685=""),"",IF($G685=0,"",$H685/$G685))</f>
        <v/>
      </c>
      <c r="K685" s="16">
        <f>IF(OR($B685="",$F685="",$E685="Arla 32"),"",IFERROR(1/(1/SUMPRODUCT(MAX(($B$5:$B$1004=$B685)*($F$5:$F$1004&lt;$F685)*($E$5:$E$1004&lt;&gt;"Arla 32")*$F$5:$F$1004))),""))</f>
        <v/>
      </c>
      <c r="L685" s="16">
        <f>IF($K685="","",$F685-$K685)</f>
        <v/>
      </c>
      <c r="M685" s="17">
        <f>IF(OR($L685="",$G685="",$I685="Não"),"",IF($G685=0,"",$L685/$G685))</f>
        <v/>
      </c>
      <c r="N685" s="18">
        <f>IF(OR($L685="",$H685=""),"",IF($L685&lt;=0,"",$H685/$L685))</f>
        <v/>
      </c>
      <c r="O685" s="15">
        <f>IF($L685="","",IF($L685&gt;Listas!$H$3,"Km rodado alto: confira o km digitado",IF(AND($M685&lt;&gt;"",Listas!$H$2&lt;&gt;""),IF($M685&lt;Listas!$H$2,"Média abaixo do esperado: confira",""),"")))</f>
        <v/>
      </c>
      <c r="P685" s="15" t="n"/>
    </row>
    <row r="686">
      <c r="A686" s="14" t="n"/>
      <c r="B686" s="15" t="n"/>
      <c r="C686" s="15" t="n"/>
      <c r="D686" s="15" t="n"/>
      <c r="E686" s="15" t="n"/>
      <c r="F686" s="16" t="n"/>
      <c r="G686" s="17" t="n"/>
      <c r="H686" s="18" t="n"/>
      <c r="I686" s="15" t="n"/>
      <c r="J686" s="19">
        <f>IF(OR($G686="",$H686=""),"",IF($G686=0,"",$H686/$G686))</f>
        <v/>
      </c>
      <c r="K686" s="16">
        <f>IF(OR($B686="",$F686="",$E686="Arla 32"),"",IFERROR(1/(1/SUMPRODUCT(MAX(($B$5:$B$1004=$B686)*($F$5:$F$1004&lt;$F686)*($E$5:$E$1004&lt;&gt;"Arla 32")*$F$5:$F$1004))),""))</f>
        <v/>
      </c>
      <c r="L686" s="16">
        <f>IF($K686="","",$F686-$K686)</f>
        <v/>
      </c>
      <c r="M686" s="17">
        <f>IF(OR($L686="",$G686="",$I686="Não"),"",IF($G686=0,"",$L686/$G686))</f>
        <v/>
      </c>
      <c r="N686" s="18">
        <f>IF(OR($L686="",$H686=""),"",IF($L686&lt;=0,"",$H686/$L686))</f>
        <v/>
      </c>
      <c r="O686" s="15">
        <f>IF($L686="","",IF($L686&gt;Listas!$H$3,"Km rodado alto: confira o km digitado",IF(AND($M686&lt;&gt;"",Listas!$H$2&lt;&gt;""),IF($M686&lt;Listas!$H$2,"Média abaixo do esperado: confira",""),"")))</f>
        <v/>
      </c>
      <c r="P686" s="15" t="n"/>
    </row>
    <row r="687">
      <c r="A687" s="14" t="n"/>
      <c r="B687" s="15" t="n"/>
      <c r="C687" s="15" t="n"/>
      <c r="D687" s="15" t="n"/>
      <c r="E687" s="15" t="n"/>
      <c r="F687" s="16" t="n"/>
      <c r="G687" s="17" t="n"/>
      <c r="H687" s="18" t="n"/>
      <c r="I687" s="15" t="n"/>
      <c r="J687" s="19">
        <f>IF(OR($G687="",$H687=""),"",IF($G687=0,"",$H687/$G687))</f>
        <v/>
      </c>
      <c r="K687" s="16">
        <f>IF(OR($B687="",$F687="",$E687="Arla 32"),"",IFERROR(1/(1/SUMPRODUCT(MAX(($B$5:$B$1004=$B687)*($F$5:$F$1004&lt;$F687)*($E$5:$E$1004&lt;&gt;"Arla 32")*$F$5:$F$1004))),""))</f>
        <v/>
      </c>
      <c r="L687" s="16">
        <f>IF($K687="","",$F687-$K687)</f>
        <v/>
      </c>
      <c r="M687" s="17">
        <f>IF(OR($L687="",$G687="",$I687="Não"),"",IF($G687=0,"",$L687/$G687))</f>
        <v/>
      </c>
      <c r="N687" s="18">
        <f>IF(OR($L687="",$H687=""),"",IF($L687&lt;=0,"",$H687/$L687))</f>
        <v/>
      </c>
      <c r="O687" s="15">
        <f>IF($L687="","",IF($L687&gt;Listas!$H$3,"Km rodado alto: confira o km digitado",IF(AND($M687&lt;&gt;"",Listas!$H$2&lt;&gt;""),IF($M687&lt;Listas!$H$2,"Média abaixo do esperado: confira",""),"")))</f>
        <v/>
      </c>
      <c r="P687" s="15" t="n"/>
    </row>
    <row r="688">
      <c r="A688" s="14" t="n"/>
      <c r="B688" s="15" t="n"/>
      <c r="C688" s="15" t="n"/>
      <c r="D688" s="15" t="n"/>
      <c r="E688" s="15" t="n"/>
      <c r="F688" s="16" t="n"/>
      <c r="G688" s="17" t="n"/>
      <c r="H688" s="18" t="n"/>
      <c r="I688" s="15" t="n"/>
      <c r="J688" s="19">
        <f>IF(OR($G688="",$H688=""),"",IF($G688=0,"",$H688/$G688))</f>
        <v/>
      </c>
      <c r="K688" s="16">
        <f>IF(OR($B688="",$F688="",$E688="Arla 32"),"",IFERROR(1/(1/SUMPRODUCT(MAX(($B$5:$B$1004=$B688)*($F$5:$F$1004&lt;$F688)*($E$5:$E$1004&lt;&gt;"Arla 32")*$F$5:$F$1004))),""))</f>
        <v/>
      </c>
      <c r="L688" s="16">
        <f>IF($K688="","",$F688-$K688)</f>
        <v/>
      </c>
      <c r="M688" s="17">
        <f>IF(OR($L688="",$G688="",$I688="Não"),"",IF($G688=0,"",$L688/$G688))</f>
        <v/>
      </c>
      <c r="N688" s="18">
        <f>IF(OR($L688="",$H688=""),"",IF($L688&lt;=0,"",$H688/$L688))</f>
        <v/>
      </c>
      <c r="O688" s="15">
        <f>IF($L688="","",IF($L688&gt;Listas!$H$3,"Km rodado alto: confira o km digitado",IF(AND($M688&lt;&gt;"",Listas!$H$2&lt;&gt;""),IF($M688&lt;Listas!$H$2,"Média abaixo do esperado: confira",""),"")))</f>
        <v/>
      </c>
      <c r="P688" s="15" t="n"/>
    </row>
    <row r="689">
      <c r="A689" s="14" t="n"/>
      <c r="B689" s="15" t="n"/>
      <c r="C689" s="15" t="n"/>
      <c r="D689" s="15" t="n"/>
      <c r="E689" s="15" t="n"/>
      <c r="F689" s="16" t="n"/>
      <c r="G689" s="17" t="n"/>
      <c r="H689" s="18" t="n"/>
      <c r="I689" s="15" t="n"/>
      <c r="J689" s="19">
        <f>IF(OR($G689="",$H689=""),"",IF($G689=0,"",$H689/$G689))</f>
        <v/>
      </c>
      <c r="K689" s="16">
        <f>IF(OR($B689="",$F689="",$E689="Arla 32"),"",IFERROR(1/(1/SUMPRODUCT(MAX(($B$5:$B$1004=$B689)*($F$5:$F$1004&lt;$F689)*($E$5:$E$1004&lt;&gt;"Arla 32")*$F$5:$F$1004))),""))</f>
        <v/>
      </c>
      <c r="L689" s="16">
        <f>IF($K689="","",$F689-$K689)</f>
        <v/>
      </c>
      <c r="M689" s="17">
        <f>IF(OR($L689="",$G689="",$I689="Não"),"",IF($G689=0,"",$L689/$G689))</f>
        <v/>
      </c>
      <c r="N689" s="18">
        <f>IF(OR($L689="",$H689=""),"",IF($L689&lt;=0,"",$H689/$L689))</f>
        <v/>
      </c>
      <c r="O689" s="15">
        <f>IF($L689="","",IF($L689&gt;Listas!$H$3,"Km rodado alto: confira o km digitado",IF(AND($M689&lt;&gt;"",Listas!$H$2&lt;&gt;""),IF($M689&lt;Listas!$H$2,"Média abaixo do esperado: confira",""),"")))</f>
        <v/>
      </c>
      <c r="P689" s="15" t="n"/>
    </row>
    <row r="690">
      <c r="A690" s="14" t="n"/>
      <c r="B690" s="15" t="n"/>
      <c r="C690" s="15" t="n"/>
      <c r="D690" s="15" t="n"/>
      <c r="E690" s="15" t="n"/>
      <c r="F690" s="16" t="n"/>
      <c r="G690" s="17" t="n"/>
      <c r="H690" s="18" t="n"/>
      <c r="I690" s="15" t="n"/>
      <c r="J690" s="19">
        <f>IF(OR($G690="",$H690=""),"",IF($G690=0,"",$H690/$G690))</f>
        <v/>
      </c>
      <c r="K690" s="16">
        <f>IF(OR($B690="",$F690="",$E690="Arla 32"),"",IFERROR(1/(1/SUMPRODUCT(MAX(($B$5:$B$1004=$B690)*($F$5:$F$1004&lt;$F690)*($E$5:$E$1004&lt;&gt;"Arla 32")*$F$5:$F$1004))),""))</f>
        <v/>
      </c>
      <c r="L690" s="16">
        <f>IF($K690="","",$F690-$K690)</f>
        <v/>
      </c>
      <c r="M690" s="17">
        <f>IF(OR($L690="",$G690="",$I690="Não"),"",IF($G690=0,"",$L690/$G690))</f>
        <v/>
      </c>
      <c r="N690" s="18">
        <f>IF(OR($L690="",$H690=""),"",IF($L690&lt;=0,"",$H690/$L690))</f>
        <v/>
      </c>
      <c r="O690" s="15">
        <f>IF($L690="","",IF($L690&gt;Listas!$H$3,"Km rodado alto: confira o km digitado",IF(AND($M690&lt;&gt;"",Listas!$H$2&lt;&gt;""),IF($M690&lt;Listas!$H$2,"Média abaixo do esperado: confira",""),"")))</f>
        <v/>
      </c>
      <c r="P690" s="15" t="n"/>
    </row>
    <row r="691">
      <c r="A691" s="14" t="n"/>
      <c r="B691" s="15" t="n"/>
      <c r="C691" s="15" t="n"/>
      <c r="D691" s="15" t="n"/>
      <c r="E691" s="15" t="n"/>
      <c r="F691" s="16" t="n"/>
      <c r="G691" s="17" t="n"/>
      <c r="H691" s="18" t="n"/>
      <c r="I691" s="15" t="n"/>
      <c r="J691" s="19">
        <f>IF(OR($G691="",$H691=""),"",IF($G691=0,"",$H691/$G691))</f>
        <v/>
      </c>
      <c r="K691" s="16">
        <f>IF(OR($B691="",$F691="",$E691="Arla 32"),"",IFERROR(1/(1/SUMPRODUCT(MAX(($B$5:$B$1004=$B691)*($F$5:$F$1004&lt;$F691)*($E$5:$E$1004&lt;&gt;"Arla 32")*$F$5:$F$1004))),""))</f>
        <v/>
      </c>
      <c r="L691" s="16">
        <f>IF($K691="","",$F691-$K691)</f>
        <v/>
      </c>
      <c r="M691" s="17">
        <f>IF(OR($L691="",$G691="",$I691="Não"),"",IF($G691=0,"",$L691/$G691))</f>
        <v/>
      </c>
      <c r="N691" s="18">
        <f>IF(OR($L691="",$H691=""),"",IF($L691&lt;=0,"",$H691/$L691))</f>
        <v/>
      </c>
      <c r="O691" s="15">
        <f>IF($L691="","",IF($L691&gt;Listas!$H$3,"Km rodado alto: confira o km digitado",IF(AND($M691&lt;&gt;"",Listas!$H$2&lt;&gt;""),IF($M691&lt;Listas!$H$2,"Média abaixo do esperado: confira",""),"")))</f>
        <v/>
      </c>
      <c r="P691" s="15" t="n"/>
    </row>
    <row r="692">
      <c r="A692" s="14" t="n"/>
      <c r="B692" s="15" t="n"/>
      <c r="C692" s="15" t="n"/>
      <c r="D692" s="15" t="n"/>
      <c r="E692" s="15" t="n"/>
      <c r="F692" s="16" t="n"/>
      <c r="G692" s="17" t="n"/>
      <c r="H692" s="18" t="n"/>
      <c r="I692" s="15" t="n"/>
      <c r="J692" s="19">
        <f>IF(OR($G692="",$H692=""),"",IF($G692=0,"",$H692/$G692))</f>
        <v/>
      </c>
      <c r="K692" s="16">
        <f>IF(OR($B692="",$F692="",$E692="Arla 32"),"",IFERROR(1/(1/SUMPRODUCT(MAX(($B$5:$B$1004=$B692)*($F$5:$F$1004&lt;$F692)*($E$5:$E$1004&lt;&gt;"Arla 32")*$F$5:$F$1004))),""))</f>
        <v/>
      </c>
      <c r="L692" s="16">
        <f>IF($K692="","",$F692-$K692)</f>
        <v/>
      </c>
      <c r="M692" s="17">
        <f>IF(OR($L692="",$G692="",$I692="Não"),"",IF($G692=0,"",$L692/$G692))</f>
        <v/>
      </c>
      <c r="N692" s="18">
        <f>IF(OR($L692="",$H692=""),"",IF($L692&lt;=0,"",$H692/$L692))</f>
        <v/>
      </c>
      <c r="O692" s="15">
        <f>IF($L692="","",IF($L692&gt;Listas!$H$3,"Km rodado alto: confira o km digitado",IF(AND($M692&lt;&gt;"",Listas!$H$2&lt;&gt;""),IF($M692&lt;Listas!$H$2,"Média abaixo do esperado: confira",""),"")))</f>
        <v/>
      </c>
      <c r="P692" s="15" t="n"/>
    </row>
    <row r="693">
      <c r="A693" s="14" t="n"/>
      <c r="B693" s="15" t="n"/>
      <c r="C693" s="15" t="n"/>
      <c r="D693" s="15" t="n"/>
      <c r="E693" s="15" t="n"/>
      <c r="F693" s="16" t="n"/>
      <c r="G693" s="17" t="n"/>
      <c r="H693" s="18" t="n"/>
      <c r="I693" s="15" t="n"/>
      <c r="J693" s="19">
        <f>IF(OR($G693="",$H693=""),"",IF($G693=0,"",$H693/$G693))</f>
        <v/>
      </c>
      <c r="K693" s="16">
        <f>IF(OR($B693="",$F693="",$E693="Arla 32"),"",IFERROR(1/(1/SUMPRODUCT(MAX(($B$5:$B$1004=$B693)*($F$5:$F$1004&lt;$F693)*($E$5:$E$1004&lt;&gt;"Arla 32")*$F$5:$F$1004))),""))</f>
        <v/>
      </c>
      <c r="L693" s="16">
        <f>IF($K693="","",$F693-$K693)</f>
        <v/>
      </c>
      <c r="M693" s="17">
        <f>IF(OR($L693="",$G693="",$I693="Não"),"",IF($G693=0,"",$L693/$G693))</f>
        <v/>
      </c>
      <c r="N693" s="18">
        <f>IF(OR($L693="",$H693=""),"",IF($L693&lt;=0,"",$H693/$L693))</f>
        <v/>
      </c>
      <c r="O693" s="15">
        <f>IF($L693="","",IF($L693&gt;Listas!$H$3,"Km rodado alto: confira o km digitado",IF(AND($M693&lt;&gt;"",Listas!$H$2&lt;&gt;""),IF($M693&lt;Listas!$H$2,"Média abaixo do esperado: confira",""),"")))</f>
        <v/>
      </c>
      <c r="P693" s="15" t="n"/>
    </row>
    <row r="694">
      <c r="A694" s="14" t="n"/>
      <c r="B694" s="15" t="n"/>
      <c r="C694" s="15" t="n"/>
      <c r="D694" s="15" t="n"/>
      <c r="E694" s="15" t="n"/>
      <c r="F694" s="16" t="n"/>
      <c r="G694" s="17" t="n"/>
      <c r="H694" s="18" t="n"/>
      <c r="I694" s="15" t="n"/>
      <c r="J694" s="19">
        <f>IF(OR($G694="",$H694=""),"",IF($G694=0,"",$H694/$G694))</f>
        <v/>
      </c>
      <c r="K694" s="16">
        <f>IF(OR($B694="",$F694="",$E694="Arla 32"),"",IFERROR(1/(1/SUMPRODUCT(MAX(($B$5:$B$1004=$B694)*($F$5:$F$1004&lt;$F694)*($E$5:$E$1004&lt;&gt;"Arla 32")*$F$5:$F$1004))),""))</f>
        <v/>
      </c>
      <c r="L694" s="16">
        <f>IF($K694="","",$F694-$K694)</f>
        <v/>
      </c>
      <c r="M694" s="17">
        <f>IF(OR($L694="",$G694="",$I694="Não"),"",IF($G694=0,"",$L694/$G694))</f>
        <v/>
      </c>
      <c r="N694" s="18">
        <f>IF(OR($L694="",$H694=""),"",IF($L694&lt;=0,"",$H694/$L694))</f>
        <v/>
      </c>
      <c r="O694" s="15">
        <f>IF($L694="","",IF($L694&gt;Listas!$H$3,"Km rodado alto: confira o km digitado",IF(AND($M694&lt;&gt;"",Listas!$H$2&lt;&gt;""),IF($M694&lt;Listas!$H$2,"Média abaixo do esperado: confira",""),"")))</f>
        <v/>
      </c>
      <c r="P694" s="15" t="n"/>
    </row>
    <row r="695">
      <c r="A695" s="14" t="n"/>
      <c r="B695" s="15" t="n"/>
      <c r="C695" s="15" t="n"/>
      <c r="D695" s="15" t="n"/>
      <c r="E695" s="15" t="n"/>
      <c r="F695" s="16" t="n"/>
      <c r="G695" s="17" t="n"/>
      <c r="H695" s="18" t="n"/>
      <c r="I695" s="15" t="n"/>
      <c r="J695" s="19">
        <f>IF(OR($G695="",$H695=""),"",IF($G695=0,"",$H695/$G695))</f>
        <v/>
      </c>
      <c r="K695" s="16">
        <f>IF(OR($B695="",$F695="",$E695="Arla 32"),"",IFERROR(1/(1/SUMPRODUCT(MAX(($B$5:$B$1004=$B695)*($F$5:$F$1004&lt;$F695)*($E$5:$E$1004&lt;&gt;"Arla 32")*$F$5:$F$1004))),""))</f>
        <v/>
      </c>
      <c r="L695" s="16">
        <f>IF($K695="","",$F695-$K695)</f>
        <v/>
      </c>
      <c r="M695" s="17">
        <f>IF(OR($L695="",$G695="",$I695="Não"),"",IF($G695=0,"",$L695/$G695))</f>
        <v/>
      </c>
      <c r="N695" s="18">
        <f>IF(OR($L695="",$H695=""),"",IF($L695&lt;=0,"",$H695/$L695))</f>
        <v/>
      </c>
      <c r="O695" s="15">
        <f>IF($L695="","",IF($L695&gt;Listas!$H$3,"Km rodado alto: confira o km digitado",IF(AND($M695&lt;&gt;"",Listas!$H$2&lt;&gt;""),IF($M695&lt;Listas!$H$2,"Média abaixo do esperado: confira",""),"")))</f>
        <v/>
      </c>
      <c r="P695" s="15" t="n"/>
    </row>
    <row r="696">
      <c r="A696" s="14" t="n"/>
      <c r="B696" s="15" t="n"/>
      <c r="C696" s="15" t="n"/>
      <c r="D696" s="15" t="n"/>
      <c r="E696" s="15" t="n"/>
      <c r="F696" s="16" t="n"/>
      <c r="G696" s="17" t="n"/>
      <c r="H696" s="18" t="n"/>
      <c r="I696" s="15" t="n"/>
      <c r="J696" s="19">
        <f>IF(OR($G696="",$H696=""),"",IF($G696=0,"",$H696/$G696))</f>
        <v/>
      </c>
      <c r="K696" s="16">
        <f>IF(OR($B696="",$F696="",$E696="Arla 32"),"",IFERROR(1/(1/SUMPRODUCT(MAX(($B$5:$B$1004=$B696)*($F$5:$F$1004&lt;$F696)*($E$5:$E$1004&lt;&gt;"Arla 32")*$F$5:$F$1004))),""))</f>
        <v/>
      </c>
      <c r="L696" s="16">
        <f>IF($K696="","",$F696-$K696)</f>
        <v/>
      </c>
      <c r="M696" s="17">
        <f>IF(OR($L696="",$G696="",$I696="Não"),"",IF($G696=0,"",$L696/$G696))</f>
        <v/>
      </c>
      <c r="N696" s="18">
        <f>IF(OR($L696="",$H696=""),"",IF($L696&lt;=0,"",$H696/$L696))</f>
        <v/>
      </c>
      <c r="O696" s="15">
        <f>IF($L696="","",IF($L696&gt;Listas!$H$3,"Km rodado alto: confira o km digitado",IF(AND($M696&lt;&gt;"",Listas!$H$2&lt;&gt;""),IF($M696&lt;Listas!$H$2,"Média abaixo do esperado: confira",""),"")))</f>
        <v/>
      </c>
      <c r="P696" s="15" t="n"/>
    </row>
    <row r="697">
      <c r="A697" s="14" t="n"/>
      <c r="B697" s="15" t="n"/>
      <c r="C697" s="15" t="n"/>
      <c r="D697" s="15" t="n"/>
      <c r="E697" s="15" t="n"/>
      <c r="F697" s="16" t="n"/>
      <c r="G697" s="17" t="n"/>
      <c r="H697" s="18" t="n"/>
      <c r="I697" s="15" t="n"/>
      <c r="J697" s="19">
        <f>IF(OR($G697="",$H697=""),"",IF($G697=0,"",$H697/$G697))</f>
        <v/>
      </c>
      <c r="K697" s="16">
        <f>IF(OR($B697="",$F697="",$E697="Arla 32"),"",IFERROR(1/(1/SUMPRODUCT(MAX(($B$5:$B$1004=$B697)*($F$5:$F$1004&lt;$F697)*($E$5:$E$1004&lt;&gt;"Arla 32")*$F$5:$F$1004))),""))</f>
        <v/>
      </c>
      <c r="L697" s="16">
        <f>IF($K697="","",$F697-$K697)</f>
        <v/>
      </c>
      <c r="M697" s="17">
        <f>IF(OR($L697="",$G697="",$I697="Não"),"",IF($G697=0,"",$L697/$G697))</f>
        <v/>
      </c>
      <c r="N697" s="18">
        <f>IF(OR($L697="",$H697=""),"",IF($L697&lt;=0,"",$H697/$L697))</f>
        <v/>
      </c>
      <c r="O697" s="15">
        <f>IF($L697="","",IF($L697&gt;Listas!$H$3,"Km rodado alto: confira o km digitado",IF(AND($M697&lt;&gt;"",Listas!$H$2&lt;&gt;""),IF($M697&lt;Listas!$H$2,"Média abaixo do esperado: confira",""),"")))</f>
        <v/>
      </c>
      <c r="P697" s="15" t="n"/>
    </row>
    <row r="698">
      <c r="A698" s="14" t="n"/>
      <c r="B698" s="15" t="n"/>
      <c r="C698" s="15" t="n"/>
      <c r="D698" s="15" t="n"/>
      <c r="E698" s="15" t="n"/>
      <c r="F698" s="16" t="n"/>
      <c r="G698" s="17" t="n"/>
      <c r="H698" s="18" t="n"/>
      <c r="I698" s="15" t="n"/>
      <c r="J698" s="19">
        <f>IF(OR($G698="",$H698=""),"",IF($G698=0,"",$H698/$G698))</f>
        <v/>
      </c>
      <c r="K698" s="16">
        <f>IF(OR($B698="",$F698="",$E698="Arla 32"),"",IFERROR(1/(1/SUMPRODUCT(MAX(($B$5:$B$1004=$B698)*($F$5:$F$1004&lt;$F698)*($E$5:$E$1004&lt;&gt;"Arla 32")*$F$5:$F$1004))),""))</f>
        <v/>
      </c>
      <c r="L698" s="16">
        <f>IF($K698="","",$F698-$K698)</f>
        <v/>
      </c>
      <c r="M698" s="17">
        <f>IF(OR($L698="",$G698="",$I698="Não"),"",IF($G698=0,"",$L698/$G698))</f>
        <v/>
      </c>
      <c r="N698" s="18">
        <f>IF(OR($L698="",$H698=""),"",IF($L698&lt;=0,"",$H698/$L698))</f>
        <v/>
      </c>
      <c r="O698" s="15">
        <f>IF($L698="","",IF($L698&gt;Listas!$H$3,"Km rodado alto: confira o km digitado",IF(AND($M698&lt;&gt;"",Listas!$H$2&lt;&gt;""),IF($M698&lt;Listas!$H$2,"Média abaixo do esperado: confira",""),"")))</f>
        <v/>
      </c>
      <c r="P698" s="15" t="n"/>
    </row>
    <row r="699">
      <c r="A699" s="14" t="n"/>
      <c r="B699" s="15" t="n"/>
      <c r="C699" s="15" t="n"/>
      <c r="D699" s="15" t="n"/>
      <c r="E699" s="15" t="n"/>
      <c r="F699" s="16" t="n"/>
      <c r="G699" s="17" t="n"/>
      <c r="H699" s="18" t="n"/>
      <c r="I699" s="15" t="n"/>
      <c r="J699" s="19">
        <f>IF(OR($G699="",$H699=""),"",IF($G699=0,"",$H699/$G699))</f>
        <v/>
      </c>
      <c r="K699" s="16">
        <f>IF(OR($B699="",$F699="",$E699="Arla 32"),"",IFERROR(1/(1/SUMPRODUCT(MAX(($B$5:$B$1004=$B699)*($F$5:$F$1004&lt;$F699)*($E$5:$E$1004&lt;&gt;"Arla 32")*$F$5:$F$1004))),""))</f>
        <v/>
      </c>
      <c r="L699" s="16">
        <f>IF($K699="","",$F699-$K699)</f>
        <v/>
      </c>
      <c r="M699" s="17">
        <f>IF(OR($L699="",$G699="",$I699="Não"),"",IF($G699=0,"",$L699/$G699))</f>
        <v/>
      </c>
      <c r="N699" s="18">
        <f>IF(OR($L699="",$H699=""),"",IF($L699&lt;=0,"",$H699/$L699))</f>
        <v/>
      </c>
      <c r="O699" s="15">
        <f>IF($L699="","",IF($L699&gt;Listas!$H$3,"Km rodado alto: confira o km digitado",IF(AND($M699&lt;&gt;"",Listas!$H$2&lt;&gt;""),IF($M699&lt;Listas!$H$2,"Média abaixo do esperado: confira",""),"")))</f>
        <v/>
      </c>
      <c r="P699" s="15" t="n"/>
    </row>
    <row r="700">
      <c r="A700" s="14" t="n"/>
      <c r="B700" s="15" t="n"/>
      <c r="C700" s="15" t="n"/>
      <c r="D700" s="15" t="n"/>
      <c r="E700" s="15" t="n"/>
      <c r="F700" s="16" t="n"/>
      <c r="G700" s="17" t="n"/>
      <c r="H700" s="18" t="n"/>
      <c r="I700" s="15" t="n"/>
      <c r="J700" s="19">
        <f>IF(OR($G700="",$H700=""),"",IF($G700=0,"",$H700/$G700))</f>
        <v/>
      </c>
      <c r="K700" s="16">
        <f>IF(OR($B700="",$F700="",$E700="Arla 32"),"",IFERROR(1/(1/SUMPRODUCT(MAX(($B$5:$B$1004=$B700)*($F$5:$F$1004&lt;$F700)*($E$5:$E$1004&lt;&gt;"Arla 32")*$F$5:$F$1004))),""))</f>
        <v/>
      </c>
      <c r="L700" s="16">
        <f>IF($K700="","",$F700-$K700)</f>
        <v/>
      </c>
      <c r="M700" s="17">
        <f>IF(OR($L700="",$G700="",$I700="Não"),"",IF($G700=0,"",$L700/$G700))</f>
        <v/>
      </c>
      <c r="N700" s="18">
        <f>IF(OR($L700="",$H700=""),"",IF($L700&lt;=0,"",$H700/$L700))</f>
        <v/>
      </c>
      <c r="O700" s="15">
        <f>IF($L700="","",IF($L700&gt;Listas!$H$3,"Km rodado alto: confira o km digitado",IF(AND($M700&lt;&gt;"",Listas!$H$2&lt;&gt;""),IF($M700&lt;Listas!$H$2,"Média abaixo do esperado: confira",""),"")))</f>
        <v/>
      </c>
      <c r="P700" s="15" t="n"/>
    </row>
    <row r="701">
      <c r="A701" s="14" t="n"/>
      <c r="B701" s="15" t="n"/>
      <c r="C701" s="15" t="n"/>
      <c r="D701" s="15" t="n"/>
      <c r="E701" s="15" t="n"/>
      <c r="F701" s="16" t="n"/>
      <c r="G701" s="17" t="n"/>
      <c r="H701" s="18" t="n"/>
      <c r="I701" s="15" t="n"/>
      <c r="J701" s="19">
        <f>IF(OR($G701="",$H701=""),"",IF($G701=0,"",$H701/$G701))</f>
        <v/>
      </c>
      <c r="K701" s="16">
        <f>IF(OR($B701="",$F701="",$E701="Arla 32"),"",IFERROR(1/(1/SUMPRODUCT(MAX(($B$5:$B$1004=$B701)*($F$5:$F$1004&lt;$F701)*($E$5:$E$1004&lt;&gt;"Arla 32")*$F$5:$F$1004))),""))</f>
        <v/>
      </c>
      <c r="L701" s="16">
        <f>IF($K701="","",$F701-$K701)</f>
        <v/>
      </c>
      <c r="M701" s="17">
        <f>IF(OR($L701="",$G701="",$I701="Não"),"",IF($G701=0,"",$L701/$G701))</f>
        <v/>
      </c>
      <c r="N701" s="18">
        <f>IF(OR($L701="",$H701=""),"",IF($L701&lt;=0,"",$H701/$L701))</f>
        <v/>
      </c>
      <c r="O701" s="15">
        <f>IF($L701="","",IF($L701&gt;Listas!$H$3,"Km rodado alto: confira o km digitado",IF(AND($M701&lt;&gt;"",Listas!$H$2&lt;&gt;""),IF($M701&lt;Listas!$H$2,"Média abaixo do esperado: confira",""),"")))</f>
        <v/>
      </c>
      <c r="P701" s="15" t="n"/>
    </row>
    <row r="702">
      <c r="A702" s="14" t="n"/>
      <c r="B702" s="15" t="n"/>
      <c r="C702" s="15" t="n"/>
      <c r="D702" s="15" t="n"/>
      <c r="E702" s="15" t="n"/>
      <c r="F702" s="16" t="n"/>
      <c r="G702" s="17" t="n"/>
      <c r="H702" s="18" t="n"/>
      <c r="I702" s="15" t="n"/>
      <c r="J702" s="19">
        <f>IF(OR($G702="",$H702=""),"",IF($G702=0,"",$H702/$G702))</f>
        <v/>
      </c>
      <c r="K702" s="16">
        <f>IF(OR($B702="",$F702="",$E702="Arla 32"),"",IFERROR(1/(1/SUMPRODUCT(MAX(($B$5:$B$1004=$B702)*($F$5:$F$1004&lt;$F702)*($E$5:$E$1004&lt;&gt;"Arla 32")*$F$5:$F$1004))),""))</f>
        <v/>
      </c>
      <c r="L702" s="16">
        <f>IF($K702="","",$F702-$K702)</f>
        <v/>
      </c>
      <c r="M702" s="17">
        <f>IF(OR($L702="",$G702="",$I702="Não"),"",IF($G702=0,"",$L702/$G702))</f>
        <v/>
      </c>
      <c r="N702" s="18">
        <f>IF(OR($L702="",$H702=""),"",IF($L702&lt;=0,"",$H702/$L702))</f>
        <v/>
      </c>
      <c r="O702" s="15">
        <f>IF($L702="","",IF($L702&gt;Listas!$H$3,"Km rodado alto: confira o km digitado",IF(AND($M702&lt;&gt;"",Listas!$H$2&lt;&gt;""),IF($M702&lt;Listas!$H$2,"Média abaixo do esperado: confira",""),"")))</f>
        <v/>
      </c>
      <c r="P702" s="15" t="n"/>
    </row>
    <row r="703">
      <c r="A703" s="14" t="n"/>
      <c r="B703" s="15" t="n"/>
      <c r="C703" s="15" t="n"/>
      <c r="D703" s="15" t="n"/>
      <c r="E703" s="15" t="n"/>
      <c r="F703" s="16" t="n"/>
      <c r="G703" s="17" t="n"/>
      <c r="H703" s="18" t="n"/>
      <c r="I703" s="15" t="n"/>
      <c r="J703" s="19">
        <f>IF(OR($G703="",$H703=""),"",IF($G703=0,"",$H703/$G703))</f>
        <v/>
      </c>
      <c r="K703" s="16">
        <f>IF(OR($B703="",$F703="",$E703="Arla 32"),"",IFERROR(1/(1/SUMPRODUCT(MAX(($B$5:$B$1004=$B703)*($F$5:$F$1004&lt;$F703)*($E$5:$E$1004&lt;&gt;"Arla 32")*$F$5:$F$1004))),""))</f>
        <v/>
      </c>
      <c r="L703" s="16">
        <f>IF($K703="","",$F703-$K703)</f>
        <v/>
      </c>
      <c r="M703" s="17">
        <f>IF(OR($L703="",$G703="",$I703="Não"),"",IF($G703=0,"",$L703/$G703))</f>
        <v/>
      </c>
      <c r="N703" s="18">
        <f>IF(OR($L703="",$H703=""),"",IF($L703&lt;=0,"",$H703/$L703))</f>
        <v/>
      </c>
      <c r="O703" s="15">
        <f>IF($L703="","",IF($L703&gt;Listas!$H$3,"Km rodado alto: confira o km digitado",IF(AND($M703&lt;&gt;"",Listas!$H$2&lt;&gt;""),IF($M703&lt;Listas!$H$2,"Média abaixo do esperado: confira",""),"")))</f>
        <v/>
      </c>
      <c r="P703" s="15" t="n"/>
    </row>
    <row r="704">
      <c r="A704" s="14" t="n"/>
      <c r="B704" s="15" t="n"/>
      <c r="C704" s="15" t="n"/>
      <c r="D704" s="15" t="n"/>
      <c r="E704" s="15" t="n"/>
      <c r="F704" s="16" t="n"/>
      <c r="G704" s="17" t="n"/>
      <c r="H704" s="18" t="n"/>
      <c r="I704" s="15" t="n"/>
      <c r="J704" s="19">
        <f>IF(OR($G704="",$H704=""),"",IF($G704=0,"",$H704/$G704))</f>
        <v/>
      </c>
      <c r="K704" s="16">
        <f>IF(OR($B704="",$F704="",$E704="Arla 32"),"",IFERROR(1/(1/SUMPRODUCT(MAX(($B$5:$B$1004=$B704)*($F$5:$F$1004&lt;$F704)*($E$5:$E$1004&lt;&gt;"Arla 32")*$F$5:$F$1004))),""))</f>
        <v/>
      </c>
      <c r="L704" s="16">
        <f>IF($K704="","",$F704-$K704)</f>
        <v/>
      </c>
      <c r="M704" s="17">
        <f>IF(OR($L704="",$G704="",$I704="Não"),"",IF($G704=0,"",$L704/$G704))</f>
        <v/>
      </c>
      <c r="N704" s="18">
        <f>IF(OR($L704="",$H704=""),"",IF($L704&lt;=0,"",$H704/$L704))</f>
        <v/>
      </c>
      <c r="O704" s="15">
        <f>IF($L704="","",IF($L704&gt;Listas!$H$3,"Km rodado alto: confira o km digitado",IF(AND($M704&lt;&gt;"",Listas!$H$2&lt;&gt;""),IF($M704&lt;Listas!$H$2,"Média abaixo do esperado: confira",""),"")))</f>
        <v/>
      </c>
      <c r="P704" s="15" t="n"/>
    </row>
    <row r="705">
      <c r="A705" s="14" t="n"/>
      <c r="B705" s="15" t="n"/>
      <c r="C705" s="15" t="n"/>
      <c r="D705" s="15" t="n"/>
      <c r="E705" s="15" t="n"/>
      <c r="F705" s="16" t="n"/>
      <c r="G705" s="17" t="n"/>
      <c r="H705" s="18" t="n"/>
      <c r="I705" s="15" t="n"/>
      <c r="J705" s="19">
        <f>IF(OR($G705="",$H705=""),"",IF($G705=0,"",$H705/$G705))</f>
        <v/>
      </c>
      <c r="K705" s="16">
        <f>IF(OR($B705="",$F705="",$E705="Arla 32"),"",IFERROR(1/(1/SUMPRODUCT(MAX(($B$5:$B$1004=$B705)*($F$5:$F$1004&lt;$F705)*($E$5:$E$1004&lt;&gt;"Arla 32")*$F$5:$F$1004))),""))</f>
        <v/>
      </c>
      <c r="L705" s="16">
        <f>IF($K705="","",$F705-$K705)</f>
        <v/>
      </c>
      <c r="M705" s="17">
        <f>IF(OR($L705="",$G705="",$I705="Não"),"",IF($G705=0,"",$L705/$G705))</f>
        <v/>
      </c>
      <c r="N705" s="18">
        <f>IF(OR($L705="",$H705=""),"",IF($L705&lt;=0,"",$H705/$L705))</f>
        <v/>
      </c>
      <c r="O705" s="15">
        <f>IF($L705="","",IF($L705&gt;Listas!$H$3,"Km rodado alto: confira o km digitado",IF(AND($M705&lt;&gt;"",Listas!$H$2&lt;&gt;""),IF($M705&lt;Listas!$H$2,"Média abaixo do esperado: confira",""),"")))</f>
        <v/>
      </c>
      <c r="P705" s="15" t="n"/>
    </row>
    <row r="706">
      <c r="A706" s="14" t="n"/>
      <c r="B706" s="15" t="n"/>
      <c r="C706" s="15" t="n"/>
      <c r="D706" s="15" t="n"/>
      <c r="E706" s="15" t="n"/>
      <c r="F706" s="16" t="n"/>
      <c r="G706" s="17" t="n"/>
      <c r="H706" s="18" t="n"/>
      <c r="I706" s="15" t="n"/>
      <c r="J706" s="19">
        <f>IF(OR($G706="",$H706=""),"",IF($G706=0,"",$H706/$G706))</f>
        <v/>
      </c>
      <c r="K706" s="16">
        <f>IF(OR($B706="",$F706="",$E706="Arla 32"),"",IFERROR(1/(1/SUMPRODUCT(MAX(($B$5:$B$1004=$B706)*($F$5:$F$1004&lt;$F706)*($E$5:$E$1004&lt;&gt;"Arla 32")*$F$5:$F$1004))),""))</f>
        <v/>
      </c>
      <c r="L706" s="16">
        <f>IF($K706="","",$F706-$K706)</f>
        <v/>
      </c>
      <c r="M706" s="17">
        <f>IF(OR($L706="",$G706="",$I706="Não"),"",IF($G706=0,"",$L706/$G706))</f>
        <v/>
      </c>
      <c r="N706" s="18">
        <f>IF(OR($L706="",$H706=""),"",IF($L706&lt;=0,"",$H706/$L706))</f>
        <v/>
      </c>
      <c r="O706" s="15">
        <f>IF($L706="","",IF($L706&gt;Listas!$H$3,"Km rodado alto: confira o km digitado",IF(AND($M706&lt;&gt;"",Listas!$H$2&lt;&gt;""),IF($M706&lt;Listas!$H$2,"Média abaixo do esperado: confira",""),"")))</f>
        <v/>
      </c>
      <c r="P706" s="15" t="n"/>
    </row>
    <row r="707">
      <c r="A707" s="14" t="n"/>
      <c r="B707" s="15" t="n"/>
      <c r="C707" s="15" t="n"/>
      <c r="D707" s="15" t="n"/>
      <c r="E707" s="15" t="n"/>
      <c r="F707" s="16" t="n"/>
      <c r="G707" s="17" t="n"/>
      <c r="H707" s="18" t="n"/>
      <c r="I707" s="15" t="n"/>
      <c r="J707" s="19">
        <f>IF(OR($G707="",$H707=""),"",IF($G707=0,"",$H707/$G707))</f>
        <v/>
      </c>
      <c r="K707" s="16">
        <f>IF(OR($B707="",$F707="",$E707="Arla 32"),"",IFERROR(1/(1/SUMPRODUCT(MAX(($B$5:$B$1004=$B707)*($F$5:$F$1004&lt;$F707)*($E$5:$E$1004&lt;&gt;"Arla 32")*$F$5:$F$1004))),""))</f>
        <v/>
      </c>
      <c r="L707" s="16">
        <f>IF($K707="","",$F707-$K707)</f>
        <v/>
      </c>
      <c r="M707" s="17">
        <f>IF(OR($L707="",$G707="",$I707="Não"),"",IF($G707=0,"",$L707/$G707))</f>
        <v/>
      </c>
      <c r="N707" s="18">
        <f>IF(OR($L707="",$H707=""),"",IF($L707&lt;=0,"",$H707/$L707))</f>
        <v/>
      </c>
      <c r="O707" s="15">
        <f>IF($L707="","",IF($L707&gt;Listas!$H$3,"Km rodado alto: confira o km digitado",IF(AND($M707&lt;&gt;"",Listas!$H$2&lt;&gt;""),IF($M707&lt;Listas!$H$2,"Média abaixo do esperado: confira",""),"")))</f>
        <v/>
      </c>
      <c r="P707" s="15" t="n"/>
    </row>
    <row r="708">
      <c r="A708" s="14" t="n"/>
      <c r="B708" s="15" t="n"/>
      <c r="C708" s="15" t="n"/>
      <c r="D708" s="15" t="n"/>
      <c r="E708" s="15" t="n"/>
      <c r="F708" s="16" t="n"/>
      <c r="G708" s="17" t="n"/>
      <c r="H708" s="18" t="n"/>
      <c r="I708" s="15" t="n"/>
      <c r="J708" s="19">
        <f>IF(OR($G708="",$H708=""),"",IF($G708=0,"",$H708/$G708))</f>
        <v/>
      </c>
      <c r="K708" s="16">
        <f>IF(OR($B708="",$F708="",$E708="Arla 32"),"",IFERROR(1/(1/SUMPRODUCT(MAX(($B$5:$B$1004=$B708)*($F$5:$F$1004&lt;$F708)*($E$5:$E$1004&lt;&gt;"Arla 32")*$F$5:$F$1004))),""))</f>
        <v/>
      </c>
      <c r="L708" s="16">
        <f>IF($K708="","",$F708-$K708)</f>
        <v/>
      </c>
      <c r="M708" s="17">
        <f>IF(OR($L708="",$G708="",$I708="Não"),"",IF($G708=0,"",$L708/$G708))</f>
        <v/>
      </c>
      <c r="N708" s="18">
        <f>IF(OR($L708="",$H708=""),"",IF($L708&lt;=0,"",$H708/$L708))</f>
        <v/>
      </c>
      <c r="O708" s="15">
        <f>IF($L708="","",IF($L708&gt;Listas!$H$3,"Km rodado alto: confira o km digitado",IF(AND($M708&lt;&gt;"",Listas!$H$2&lt;&gt;""),IF($M708&lt;Listas!$H$2,"Média abaixo do esperado: confira",""),"")))</f>
        <v/>
      </c>
      <c r="P708" s="15" t="n"/>
    </row>
    <row r="709">
      <c r="A709" s="14" t="n"/>
      <c r="B709" s="15" t="n"/>
      <c r="C709" s="15" t="n"/>
      <c r="D709" s="15" t="n"/>
      <c r="E709" s="15" t="n"/>
      <c r="F709" s="16" t="n"/>
      <c r="G709" s="17" t="n"/>
      <c r="H709" s="18" t="n"/>
      <c r="I709" s="15" t="n"/>
      <c r="J709" s="19">
        <f>IF(OR($G709="",$H709=""),"",IF($G709=0,"",$H709/$G709))</f>
        <v/>
      </c>
      <c r="K709" s="16">
        <f>IF(OR($B709="",$F709="",$E709="Arla 32"),"",IFERROR(1/(1/SUMPRODUCT(MAX(($B$5:$B$1004=$B709)*($F$5:$F$1004&lt;$F709)*($E$5:$E$1004&lt;&gt;"Arla 32")*$F$5:$F$1004))),""))</f>
        <v/>
      </c>
      <c r="L709" s="16">
        <f>IF($K709="","",$F709-$K709)</f>
        <v/>
      </c>
      <c r="M709" s="17">
        <f>IF(OR($L709="",$G709="",$I709="Não"),"",IF($G709=0,"",$L709/$G709))</f>
        <v/>
      </c>
      <c r="N709" s="18">
        <f>IF(OR($L709="",$H709=""),"",IF($L709&lt;=0,"",$H709/$L709))</f>
        <v/>
      </c>
      <c r="O709" s="15">
        <f>IF($L709="","",IF($L709&gt;Listas!$H$3,"Km rodado alto: confira o km digitado",IF(AND($M709&lt;&gt;"",Listas!$H$2&lt;&gt;""),IF($M709&lt;Listas!$H$2,"Média abaixo do esperado: confira",""),"")))</f>
        <v/>
      </c>
      <c r="P709" s="15" t="n"/>
    </row>
    <row r="710">
      <c r="A710" s="14" t="n"/>
      <c r="B710" s="15" t="n"/>
      <c r="C710" s="15" t="n"/>
      <c r="D710" s="15" t="n"/>
      <c r="E710" s="15" t="n"/>
      <c r="F710" s="16" t="n"/>
      <c r="G710" s="17" t="n"/>
      <c r="H710" s="18" t="n"/>
      <c r="I710" s="15" t="n"/>
      <c r="J710" s="19">
        <f>IF(OR($G710="",$H710=""),"",IF($G710=0,"",$H710/$G710))</f>
        <v/>
      </c>
      <c r="K710" s="16">
        <f>IF(OR($B710="",$F710="",$E710="Arla 32"),"",IFERROR(1/(1/SUMPRODUCT(MAX(($B$5:$B$1004=$B710)*($F$5:$F$1004&lt;$F710)*($E$5:$E$1004&lt;&gt;"Arla 32")*$F$5:$F$1004))),""))</f>
        <v/>
      </c>
      <c r="L710" s="16">
        <f>IF($K710="","",$F710-$K710)</f>
        <v/>
      </c>
      <c r="M710" s="17">
        <f>IF(OR($L710="",$G710="",$I710="Não"),"",IF($G710=0,"",$L710/$G710))</f>
        <v/>
      </c>
      <c r="N710" s="18">
        <f>IF(OR($L710="",$H710=""),"",IF($L710&lt;=0,"",$H710/$L710))</f>
        <v/>
      </c>
      <c r="O710" s="15">
        <f>IF($L710="","",IF($L710&gt;Listas!$H$3,"Km rodado alto: confira o km digitado",IF(AND($M710&lt;&gt;"",Listas!$H$2&lt;&gt;""),IF($M710&lt;Listas!$H$2,"Média abaixo do esperado: confira",""),"")))</f>
        <v/>
      </c>
      <c r="P710" s="15" t="n"/>
    </row>
    <row r="711">
      <c r="A711" s="14" t="n"/>
      <c r="B711" s="15" t="n"/>
      <c r="C711" s="15" t="n"/>
      <c r="D711" s="15" t="n"/>
      <c r="E711" s="15" t="n"/>
      <c r="F711" s="16" t="n"/>
      <c r="G711" s="17" t="n"/>
      <c r="H711" s="18" t="n"/>
      <c r="I711" s="15" t="n"/>
      <c r="J711" s="19">
        <f>IF(OR($G711="",$H711=""),"",IF($G711=0,"",$H711/$G711))</f>
        <v/>
      </c>
      <c r="K711" s="16">
        <f>IF(OR($B711="",$F711="",$E711="Arla 32"),"",IFERROR(1/(1/SUMPRODUCT(MAX(($B$5:$B$1004=$B711)*($F$5:$F$1004&lt;$F711)*($E$5:$E$1004&lt;&gt;"Arla 32")*$F$5:$F$1004))),""))</f>
        <v/>
      </c>
      <c r="L711" s="16">
        <f>IF($K711="","",$F711-$K711)</f>
        <v/>
      </c>
      <c r="M711" s="17">
        <f>IF(OR($L711="",$G711="",$I711="Não"),"",IF($G711=0,"",$L711/$G711))</f>
        <v/>
      </c>
      <c r="N711" s="18">
        <f>IF(OR($L711="",$H711=""),"",IF($L711&lt;=0,"",$H711/$L711))</f>
        <v/>
      </c>
      <c r="O711" s="15">
        <f>IF($L711="","",IF($L711&gt;Listas!$H$3,"Km rodado alto: confira o km digitado",IF(AND($M711&lt;&gt;"",Listas!$H$2&lt;&gt;""),IF($M711&lt;Listas!$H$2,"Média abaixo do esperado: confira",""),"")))</f>
        <v/>
      </c>
      <c r="P711" s="15" t="n"/>
    </row>
    <row r="712">
      <c r="A712" s="14" t="n"/>
      <c r="B712" s="15" t="n"/>
      <c r="C712" s="15" t="n"/>
      <c r="D712" s="15" t="n"/>
      <c r="E712" s="15" t="n"/>
      <c r="F712" s="16" t="n"/>
      <c r="G712" s="17" t="n"/>
      <c r="H712" s="18" t="n"/>
      <c r="I712" s="15" t="n"/>
      <c r="J712" s="19">
        <f>IF(OR($G712="",$H712=""),"",IF($G712=0,"",$H712/$G712))</f>
        <v/>
      </c>
      <c r="K712" s="16">
        <f>IF(OR($B712="",$F712="",$E712="Arla 32"),"",IFERROR(1/(1/SUMPRODUCT(MAX(($B$5:$B$1004=$B712)*($F$5:$F$1004&lt;$F712)*($E$5:$E$1004&lt;&gt;"Arla 32")*$F$5:$F$1004))),""))</f>
        <v/>
      </c>
      <c r="L712" s="16">
        <f>IF($K712="","",$F712-$K712)</f>
        <v/>
      </c>
      <c r="M712" s="17">
        <f>IF(OR($L712="",$G712="",$I712="Não"),"",IF($G712=0,"",$L712/$G712))</f>
        <v/>
      </c>
      <c r="N712" s="18">
        <f>IF(OR($L712="",$H712=""),"",IF($L712&lt;=0,"",$H712/$L712))</f>
        <v/>
      </c>
      <c r="O712" s="15">
        <f>IF($L712="","",IF($L712&gt;Listas!$H$3,"Km rodado alto: confira o km digitado",IF(AND($M712&lt;&gt;"",Listas!$H$2&lt;&gt;""),IF($M712&lt;Listas!$H$2,"Média abaixo do esperado: confira",""),"")))</f>
        <v/>
      </c>
      <c r="P712" s="15" t="n"/>
    </row>
    <row r="713">
      <c r="A713" s="14" t="n"/>
      <c r="B713" s="15" t="n"/>
      <c r="C713" s="15" t="n"/>
      <c r="D713" s="15" t="n"/>
      <c r="E713" s="15" t="n"/>
      <c r="F713" s="16" t="n"/>
      <c r="G713" s="17" t="n"/>
      <c r="H713" s="18" t="n"/>
      <c r="I713" s="15" t="n"/>
      <c r="J713" s="19">
        <f>IF(OR($G713="",$H713=""),"",IF($G713=0,"",$H713/$G713))</f>
        <v/>
      </c>
      <c r="K713" s="16">
        <f>IF(OR($B713="",$F713="",$E713="Arla 32"),"",IFERROR(1/(1/SUMPRODUCT(MAX(($B$5:$B$1004=$B713)*($F$5:$F$1004&lt;$F713)*($E$5:$E$1004&lt;&gt;"Arla 32")*$F$5:$F$1004))),""))</f>
        <v/>
      </c>
      <c r="L713" s="16">
        <f>IF($K713="","",$F713-$K713)</f>
        <v/>
      </c>
      <c r="M713" s="17">
        <f>IF(OR($L713="",$G713="",$I713="Não"),"",IF($G713=0,"",$L713/$G713))</f>
        <v/>
      </c>
      <c r="N713" s="18">
        <f>IF(OR($L713="",$H713=""),"",IF($L713&lt;=0,"",$H713/$L713))</f>
        <v/>
      </c>
      <c r="O713" s="15">
        <f>IF($L713="","",IF($L713&gt;Listas!$H$3,"Km rodado alto: confira o km digitado",IF(AND($M713&lt;&gt;"",Listas!$H$2&lt;&gt;""),IF($M713&lt;Listas!$H$2,"Média abaixo do esperado: confira",""),"")))</f>
        <v/>
      </c>
      <c r="P713" s="15" t="n"/>
    </row>
    <row r="714">
      <c r="A714" s="14" t="n"/>
      <c r="B714" s="15" t="n"/>
      <c r="C714" s="15" t="n"/>
      <c r="D714" s="15" t="n"/>
      <c r="E714" s="15" t="n"/>
      <c r="F714" s="16" t="n"/>
      <c r="G714" s="17" t="n"/>
      <c r="H714" s="18" t="n"/>
      <c r="I714" s="15" t="n"/>
      <c r="J714" s="19">
        <f>IF(OR($G714="",$H714=""),"",IF($G714=0,"",$H714/$G714))</f>
        <v/>
      </c>
      <c r="K714" s="16">
        <f>IF(OR($B714="",$F714="",$E714="Arla 32"),"",IFERROR(1/(1/SUMPRODUCT(MAX(($B$5:$B$1004=$B714)*($F$5:$F$1004&lt;$F714)*($E$5:$E$1004&lt;&gt;"Arla 32")*$F$5:$F$1004))),""))</f>
        <v/>
      </c>
      <c r="L714" s="16">
        <f>IF($K714="","",$F714-$K714)</f>
        <v/>
      </c>
      <c r="M714" s="17">
        <f>IF(OR($L714="",$G714="",$I714="Não"),"",IF($G714=0,"",$L714/$G714))</f>
        <v/>
      </c>
      <c r="N714" s="18">
        <f>IF(OR($L714="",$H714=""),"",IF($L714&lt;=0,"",$H714/$L714))</f>
        <v/>
      </c>
      <c r="O714" s="15">
        <f>IF($L714="","",IF($L714&gt;Listas!$H$3,"Km rodado alto: confira o km digitado",IF(AND($M714&lt;&gt;"",Listas!$H$2&lt;&gt;""),IF($M714&lt;Listas!$H$2,"Média abaixo do esperado: confira",""),"")))</f>
        <v/>
      </c>
      <c r="P714" s="15" t="n"/>
    </row>
    <row r="715">
      <c r="A715" s="14" t="n"/>
      <c r="B715" s="15" t="n"/>
      <c r="C715" s="15" t="n"/>
      <c r="D715" s="15" t="n"/>
      <c r="E715" s="15" t="n"/>
      <c r="F715" s="16" t="n"/>
      <c r="G715" s="17" t="n"/>
      <c r="H715" s="18" t="n"/>
      <c r="I715" s="15" t="n"/>
      <c r="J715" s="19">
        <f>IF(OR($G715="",$H715=""),"",IF($G715=0,"",$H715/$G715))</f>
        <v/>
      </c>
      <c r="K715" s="16">
        <f>IF(OR($B715="",$F715="",$E715="Arla 32"),"",IFERROR(1/(1/SUMPRODUCT(MAX(($B$5:$B$1004=$B715)*($F$5:$F$1004&lt;$F715)*($E$5:$E$1004&lt;&gt;"Arla 32")*$F$5:$F$1004))),""))</f>
        <v/>
      </c>
      <c r="L715" s="16">
        <f>IF($K715="","",$F715-$K715)</f>
        <v/>
      </c>
      <c r="M715" s="17">
        <f>IF(OR($L715="",$G715="",$I715="Não"),"",IF($G715=0,"",$L715/$G715))</f>
        <v/>
      </c>
      <c r="N715" s="18">
        <f>IF(OR($L715="",$H715=""),"",IF($L715&lt;=0,"",$H715/$L715))</f>
        <v/>
      </c>
      <c r="O715" s="15">
        <f>IF($L715="","",IF($L715&gt;Listas!$H$3,"Km rodado alto: confira o km digitado",IF(AND($M715&lt;&gt;"",Listas!$H$2&lt;&gt;""),IF($M715&lt;Listas!$H$2,"Média abaixo do esperado: confira",""),"")))</f>
        <v/>
      </c>
      <c r="P715" s="15" t="n"/>
    </row>
    <row r="716">
      <c r="A716" s="14" t="n"/>
      <c r="B716" s="15" t="n"/>
      <c r="C716" s="15" t="n"/>
      <c r="D716" s="15" t="n"/>
      <c r="E716" s="15" t="n"/>
      <c r="F716" s="16" t="n"/>
      <c r="G716" s="17" t="n"/>
      <c r="H716" s="18" t="n"/>
      <c r="I716" s="15" t="n"/>
      <c r="J716" s="19">
        <f>IF(OR($G716="",$H716=""),"",IF($G716=0,"",$H716/$G716))</f>
        <v/>
      </c>
      <c r="K716" s="16">
        <f>IF(OR($B716="",$F716="",$E716="Arla 32"),"",IFERROR(1/(1/SUMPRODUCT(MAX(($B$5:$B$1004=$B716)*($F$5:$F$1004&lt;$F716)*($E$5:$E$1004&lt;&gt;"Arla 32")*$F$5:$F$1004))),""))</f>
        <v/>
      </c>
      <c r="L716" s="16">
        <f>IF($K716="","",$F716-$K716)</f>
        <v/>
      </c>
      <c r="M716" s="17">
        <f>IF(OR($L716="",$G716="",$I716="Não"),"",IF($G716=0,"",$L716/$G716))</f>
        <v/>
      </c>
      <c r="N716" s="18">
        <f>IF(OR($L716="",$H716=""),"",IF($L716&lt;=0,"",$H716/$L716))</f>
        <v/>
      </c>
      <c r="O716" s="15">
        <f>IF($L716="","",IF($L716&gt;Listas!$H$3,"Km rodado alto: confira o km digitado",IF(AND($M716&lt;&gt;"",Listas!$H$2&lt;&gt;""),IF($M716&lt;Listas!$H$2,"Média abaixo do esperado: confira",""),"")))</f>
        <v/>
      </c>
      <c r="P716" s="15" t="n"/>
    </row>
    <row r="717">
      <c r="A717" s="14" t="n"/>
      <c r="B717" s="15" t="n"/>
      <c r="C717" s="15" t="n"/>
      <c r="D717" s="15" t="n"/>
      <c r="E717" s="15" t="n"/>
      <c r="F717" s="16" t="n"/>
      <c r="G717" s="17" t="n"/>
      <c r="H717" s="18" t="n"/>
      <c r="I717" s="15" t="n"/>
      <c r="J717" s="19">
        <f>IF(OR($G717="",$H717=""),"",IF($G717=0,"",$H717/$G717))</f>
        <v/>
      </c>
      <c r="K717" s="16">
        <f>IF(OR($B717="",$F717="",$E717="Arla 32"),"",IFERROR(1/(1/SUMPRODUCT(MAX(($B$5:$B$1004=$B717)*($F$5:$F$1004&lt;$F717)*($E$5:$E$1004&lt;&gt;"Arla 32")*$F$5:$F$1004))),""))</f>
        <v/>
      </c>
      <c r="L717" s="16">
        <f>IF($K717="","",$F717-$K717)</f>
        <v/>
      </c>
      <c r="M717" s="17">
        <f>IF(OR($L717="",$G717="",$I717="Não"),"",IF($G717=0,"",$L717/$G717))</f>
        <v/>
      </c>
      <c r="N717" s="18">
        <f>IF(OR($L717="",$H717=""),"",IF($L717&lt;=0,"",$H717/$L717))</f>
        <v/>
      </c>
      <c r="O717" s="15">
        <f>IF($L717="","",IF($L717&gt;Listas!$H$3,"Km rodado alto: confira o km digitado",IF(AND($M717&lt;&gt;"",Listas!$H$2&lt;&gt;""),IF($M717&lt;Listas!$H$2,"Média abaixo do esperado: confira",""),"")))</f>
        <v/>
      </c>
      <c r="P717" s="15" t="n"/>
    </row>
    <row r="718">
      <c r="A718" s="14" t="n"/>
      <c r="B718" s="15" t="n"/>
      <c r="C718" s="15" t="n"/>
      <c r="D718" s="15" t="n"/>
      <c r="E718" s="15" t="n"/>
      <c r="F718" s="16" t="n"/>
      <c r="G718" s="17" t="n"/>
      <c r="H718" s="18" t="n"/>
      <c r="I718" s="15" t="n"/>
      <c r="J718" s="19">
        <f>IF(OR($G718="",$H718=""),"",IF($G718=0,"",$H718/$G718))</f>
        <v/>
      </c>
      <c r="K718" s="16">
        <f>IF(OR($B718="",$F718="",$E718="Arla 32"),"",IFERROR(1/(1/SUMPRODUCT(MAX(($B$5:$B$1004=$B718)*($F$5:$F$1004&lt;$F718)*($E$5:$E$1004&lt;&gt;"Arla 32")*$F$5:$F$1004))),""))</f>
        <v/>
      </c>
      <c r="L718" s="16">
        <f>IF($K718="","",$F718-$K718)</f>
        <v/>
      </c>
      <c r="M718" s="17">
        <f>IF(OR($L718="",$G718="",$I718="Não"),"",IF($G718=0,"",$L718/$G718))</f>
        <v/>
      </c>
      <c r="N718" s="18">
        <f>IF(OR($L718="",$H718=""),"",IF($L718&lt;=0,"",$H718/$L718))</f>
        <v/>
      </c>
      <c r="O718" s="15">
        <f>IF($L718="","",IF($L718&gt;Listas!$H$3,"Km rodado alto: confira o km digitado",IF(AND($M718&lt;&gt;"",Listas!$H$2&lt;&gt;""),IF($M718&lt;Listas!$H$2,"Média abaixo do esperado: confira",""),"")))</f>
        <v/>
      </c>
      <c r="P718" s="15" t="n"/>
    </row>
    <row r="719">
      <c r="A719" s="14" t="n"/>
      <c r="B719" s="15" t="n"/>
      <c r="C719" s="15" t="n"/>
      <c r="D719" s="15" t="n"/>
      <c r="E719" s="15" t="n"/>
      <c r="F719" s="16" t="n"/>
      <c r="G719" s="17" t="n"/>
      <c r="H719" s="18" t="n"/>
      <c r="I719" s="15" t="n"/>
      <c r="J719" s="19">
        <f>IF(OR($G719="",$H719=""),"",IF($G719=0,"",$H719/$G719))</f>
        <v/>
      </c>
      <c r="K719" s="16">
        <f>IF(OR($B719="",$F719="",$E719="Arla 32"),"",IFERROR(1/(1/SUMPRODUCT(MAX(($B$5:$B$1004=$B719)*($F$5:$F$1004&lt;$F719)*($E$5:$E$1004&lt;&gt;"Arla 32")*$F$5:$F$1004))),""))</f>
        <v/>
      </c>
      <c r="L719" s="16">
        <f>IF($K719="","",$F719-$K719)</f>
        <v/>
      </c>
      <c r="M719" s="17">
        <f>IF(OR($L719="",$G719="",$I719="Não"),"",IF($G719=0,"",$L719/$G719))</f>
        <v/>
      </c>
      <c r="N719" s="18">
        <f>IF(OR($L719="",$H719=""),"",IF($L719&lt;=0,"",$H719/$L719))</f>
        <v/>
      </c>
      <c r="O719" s="15">
        <f>IF($L719="","",IF($L719&gt;Listas!$H$3,"Km rodado alto: confira o km digitado",IF(AND($M719&lt;&gt;"",Listas!$H$2&lt;&gt;""),IF($M719&lt;Listas!$H$2,"Média abaixo do esperado: confira",""),"")))</f>
        <v/>
      </c>
      <c r="P719" s="15" t="n"/>
    </row>
    <row r="720">
      <c r="A720" s="14" t="n"/>
      <c r="B720" s="15" t="n"/>
      <c r="C720" s="15" t="n"/>
      <c r="D720" s="15" t="n"/>
      <c r="E720" s="15" t="n"/>
      <c r="F720" s="16" t="n"/>
      <c r="G720" s="17" t="n"/>
      <c r="H720" s="18" t="n"/>
      <c r="I720" s="15" t="n"/>
      <c r="J720" s="19">
        <f>IF(OR($G720="",$H720=""),"",IF($G720=0,"",$H720/$G720))</f>
        <v/>
      </c>
      <c r="K720" s="16">
        <f>IF(OR($B720="",$F720="",$E720="Arla 32"),"",IFERROR(1/(1/SUMPRODUCT(MAX(($B$5:$B$1004=$B720)*($F$5:$F$1004&lt;$F720)*($E$5:$E$1004&lt;&gt;"Arla 32")*$F$5:$F$1004))),""))</f>
        <v/>
      </c>
      <c r="L720" s="16">
        <f>IF($K720="","",$F720-$K720)</f>
        <v/>
      </c>
      <c r="M720" s="17">
        <f>IF(OR($L720="",$G720="",$I720="Não"),"",IF($G720=0,"",$L720/$G720))</f>
        <v/>
      </c>
      <c r="N720" s="18">
        <f>IF(OR($L720="",$H720=""),"",IF($L720&lt;=0,"",$H720/$L720))</f>
        <v/>
      </c>
      <c r="O720" s="15">
        <f>IF($L720="","",IF($L720&gt;Listas!$H$3,"Km rodado alto: confira o km digitado",IF(AND($M720&lt;&gt;"",Listas!$H$2&lt;&gt;""),IF($M720&lt;Listas!$H$2,"Média abaixo do esperado: confira",""),"")))</f>
        <v/>
      </c>
      <c r="P720" s="15" t="n"/>
    </row>
    <row r="721">
      <c r="A721" s="14" t="n"/>
      <c r="B721" s="15" t="n"/>
      <c r="C721" s="15" t="n"/>
      <c r="D721" s="15" t="n"/>
      <c r="E721" s="15" t="n"/>
      <c r="F721" s="16" t="n"/>
      <c r="G721" s="17" t="n"/>
      <c r="H721" s="18" t="n"/>
      <c r="I721" s="15" t="n"/>
      <c r="J721" s="19">
        <f>IF(OR($G721="",$H721=""),"",IF($G721=0,"",$H721/$G721))</f>
        <v/>
      </c>
      <c r="K721" s="16">
        <f>IF(OR($B721="",$F721="",$E721="Arla 32"),"",IFERROR(1/(1/SUMPRODUCT(MAX(($B$5:$B$1004=$B721)*($F$5:$F$1004&lt;$F721)*($E$5:$E$1004&lt;&gt;"Arla 32")*$F$5:$F$1004))),""))</f>
        <v/>
      </c>
      <c r="L721" s="16">
        <f>IF($K721="","",$F721-$K721)</f>
        <v/>
      </c>
      <c r="M721" s="17">
        <f>IF(OR($L721="",$G721="",$I721="Não"),"",IF($G721=0,"",$L721/$G721))</f>
        <v/>
      </c>
      <c r="N721" s="18">
        <f>IF(OR($L721="",$H721=""),"",IF($L721&lt;=0,"",$H721/$L721))</f>
        <v/>
      </c>
      <c r="O721" s="15">
        <f>IF($L721="","",IF($L721&gt;Listas!$H$3,"Km rodado alto: confira o km digitado",IF(AND($M721&lt;&gt;"",Listas!$H$2&lt;&gt;""),IF($M721&lt;Listas!$H$2,"Média abaixo do esperado: confira",""),"")))</f>
        <v/>
      </c>
      <c r="P721" s="15" t="n"/>
    </row>
    <row r="722">
      <c r="A722" s="14" t="n"/>
      <c r="B722" s="15" t="n"/>
      <c r="C722" s="15" t="n"/>
      <c r="D722" s="15" t="n"/>
      <c r="E722" s="15" t="n"/>
      <c r="F722" s="16" t="n"/>
      <c r="G722" s="17" t="n"/>
      <c r="H722" s="18" t="n"/>
      <c r="I722" s="15" t="n"/>
      <c r="J722" s="19">
        <f>IF(OR($G722="",$H722=""),"",IF($G722=0,"",$H722/$G722))</f>
        <v/>
      </c>
      <c r="K722" s="16">
        <f>IF(OR($B722="",$F722="",$E722="Arla 32"),"",IFERROR(1/(1/SUMPRODUCT(MAX(($B$5:$B$1004=$B722)*($F$5:$F$1004&lt;$F722)*($E$5:$E$1004&lt;&gt;"Arla 32")*$F$5:$F$1004))),""))</f>
        <v/>
      </c>
      <c r="L722" s="16">
        <f>IF($K722="","",$F722-$K722)</f>
        <v/>
      </c>
      <c r="M722" s="17">
        <f>IF(OR($L722="",$G722="",$I722="Não"),"",IF($G722=0,"",$L722/$G722))</f>
        <v/>
      </c>
      <c r="N722" s="18">
        <f>IF(OR($L722="",$H722=""),"",IF($L722&lt;=0,"",$H722/$L722))</f>
        <v/>
      </c>
      <c r="O722" s="15">
        <f>IF($L722="","",IF($L722&gt;Listas!$H$3,"Km rodado alto: confira o km digitado",IF(AND($M722&lt;&gt;"",Listas!$H$2&lt;&gt;""),IF($M722&lt;Listas!$H$2,"Média abaixo do esperado: confira",""),"")))</f>
        <v/>
      </c>
      <c r="P722" s="15" t="n"/>
    </row>
    <row r="723">
      <c r="A723" s="14" t="n"/>
      <c r="B723" s="15" t="n"/>
      <c r="C723" s="15" t="n"/>
      <c r="D723" s="15" t="n"/>
      <c r="E723" s="15" t="n"/>
      <c r="F723" s="16" t="n"/>
      <c r="G723" s="17" t="n"/>
      <c r="H723" s="18" t="n"/>
      <c r="I723" s="15" t="n"/>
      <c r="J723" s="19">
        <f>IF(OR($G723="",$H723=""),"",IF($G723=0,"",$H723/$G723))</f>
        <v/>
      </c>
      <c r="K723" s="16">
        <f>IF(OR($B723="",$F723="",$E723="Arla 32"),"",IFERROR(1/(1/SUMPRODUCT(MAX(($B$5:$B$1004=$B723)*($F$5:$F$1004&lt;$F723)*($E$5:$E$1004&lt;&gt;"Arla 32")*$F$5:$F$1004))),""))</f>
        <v/>
      </c>
      <c r="L723" s="16">
        <f>IF($K723="","",$F723-$K723)</f>
        <v/>
      </c>
      <c r="M723" s="17">
        <f>IF(OR($L723="",$G723="",$I723="Não"),"",IF($G723=0,"",$L723/$G723))</f>
        <v/>
      </c>
      <c r="N723" s="18">
        <f>IF(OR($L723="",$H723=""),"",IF($L723&lt;=0,"",$H723/$L723))</f>
        <v/>
      </c>
      <c r="O723" s="15">
        <f>IF($L723="","",IF($L723&gt;Listas!$H$3,"Km rodado alto: confira o km digitado",IF(AND($M723&lt;&gt;"",Listas!$H$2&lt;&gt;""),IF($M723&lt;Listas!$H$2,"Média abaixo do esperado: confira",""),"")))</f>
        <v/>
      </c>
      <c r="P723" s="15" t="n"/>
    </row>
    <row r="724">
      <c r="A724" s="14" t="n"/>
      <c r="B724" s="15" t="n"/>
      <c r="C724" s="15" t="n"/>
      <c r="D724" s="15" t="n"/>
      <c r="E724" s="15" t="n"/>
      <c r="F724" s="16" t="n"/>
      <c r="G724" s="17" t="n"/>
      <c r="H724" s="18" t="n"/>
      <c r="I724" s="15" t="n"/>
      <c r="J724" s="19">
        <f>IF(OR($G724="",$H724=""),"",IF($G724=0,"",$H724/$G724))</f>
        <v/>
      </c>
      <c r="K724" s="16">
        <f>IF(OR($B724="",$F724="",$E724="Arla 32"),"",IFERROR(1/(1/SUMPRODUCT(MAX(($B$5:$B$1004=$B724)*($F$5:$F$1004&lt;$F724)*($E$5:$E$1004&lt;&gt;"Arla 32")*$F$5:$F$1004))),""))</f>
        <v/>
      </c>
      <c r="L724" s="16">
        <f>IF($K724="","",$F724-$K724)</f>
        <v/>
      </c>
      <c r="M724" s="17">
        <f>IF(OR($L724="",$G724="",$I724="Não"),"",IF($G724=0,"",$L724/$G724))</f>
        <v/>
      </c>
      <c r="N724" s="18">
        <f>IF(OR($L724="",$H724=""),"",IF($L724&lt;=0,"",$H724/$L724))</f>
        <v/>
      </c>
      <c r="O724" s="15">
        <f>IF($L724="","",IF($L724&gt;Listas!$H$3,"Km rodado alto: confira o km digitado",IF(AND($M724&lt;&gt;"",Listas!$H$2&lt;&gt;""),IF($M724&lt;Listas!$H$2,"Média abaixo do esperado: confira",""),"")))</f>
        <v/>
      </c>
      <c r="P724" s="15" t="n"/>
    </row>
    <row r="725">
      <c r="A725" s="14" t="n"/>
      <c r="B725" s="15" t="n"/>
      <c r="C725" s="15" t="n"/>
      <c r="D725" s="15" t="n"/>
      <c r="E725" s="15" t="n"/>
      <c r="F725" s="16" t="n"/>
      <c r="G725" s="17" t="n"/>
      <c r="H725" s="18" t="n"/>
      <c r="I725" s="15" t="n"/>
      <c r="J725" s="19">
        <f>IF(OR($G725="",$H725=""),"",IF($G725=0,"",$H725/$G725))</f>
        <v/>
      </c>
      <c r="K725" s="16">
        <f>IF(OR($B725="",$F725="",$E725="Arla 32"),"",IFERROR(1/(1/SUMPRODUCT(MAX(($B$5:$B$1004=$B725)*($F$5:$F$1004&lt;$F725)*($E$5:$E$1004&lt;&gt;"Arla 32")*$F$5:$F$1004))),""))</f>
        <v/>
      </c>
      <c r="L725" s="16">
        <f>IF($K725="","",$F725-$K725)</f>
        <v/>
      </c>
      <c r="M725" s="17">
        <f>IF(OR($L725="",$G725="",$I725="Não"),"",IF($G725=0,"",$L725/$G725))</f>
        <v/>
      </c>
      <c r="N725" s="18">
        <f>IF(OR($L725="",$H725=""),"",IF($L725&lt;=0,"",$H725/$L725))</f>
        <v/>
      </c>
      <c r="O725" s="15">
        <f>IF($L725="","",IF($L725&gt;Listas!$H$3,"Km rodado alto: confira o km digitado",IF(AND($M725&lt;&gt;"",Listas!$H$2&lt;&gt;""),IF($M725&lt;Listas!$H$2,"Média abaixo do esperado: confira",""),"")))</f>
        <v/>
      </c>
      <c r="P725" s="15" t="n"/>
    </row>
    <row r="726">
      <c r="A726" s="14" t="n"/>
      <c r="B726" s="15" t="n"/>
      <c r="C726" s="15" t="n"/>
      <c r="D726" s="15" t="n"/>
      <c r="E726" s="15" t="n"/>
      <c r="F726" s="16" t="n"/>
      <c r="G726" s="17" t="n"/>
      <c r="H726" s="18" t="n"/>
      <c r="I726" s="15" t="n"/>
      <c r="J726" s="19">
        <f>IF(OR($G726="",$H726=""),"",IF($G726=0,"",$H726/$G726))</f>
        <v/>
      </c>
      <c r="K726" s="16">
        <f>IF(OR($B726="",$F726="",$E726="Arla 32"),"",IFERROR(1/(1/SUMPRODUCT(MAX(($B$5:$B$1004=$B726)*($F$5:$F$1004&lt;$F726)*($E$5:$E$1004&lt;&gt;"Arla 32")*$F$5:$F$1004))),""))</f>
        <v/>
      </c>
      <c r="L726" s="16">
        <f>IF($K726="","",$F726-$K726)</f>
        <v/>
      </c>
      <c r="M726" s="17">
        <f>IF(OR($L726="",$G726="",$I726="Não"),"",IF($G726=0,"",$L726/$G726))</f>
        <v/>
      </c>
      <c r="N726" s="18">
        <f>IF(OR($L726="",$H726=""),"",IF($L726&lt;=0,"",$H726/$L726))</f>
        <v/>
      </c>
      <c r="O726" s="15">
        <f>IF($L726="","",IF($L726&gt;Listas!$H$3,"Km rodado alto: confira o km digitado",IF(AND($M726&lt;&gt;"",Listas!$H$2&lt;&gt;""),IF($M726&lt;Listas!$H$2,"Média abaixo do esperado: confira",""),"")))</f>
        <v/>
      </c>
      <c r="P726" s="15" t="n"/>
    </row>
    <row r="727">
      <c r="A727" s="14" t="n"/>
      <c r="B727" s="15" t="n"/>
      <c r="C727" s="15" t="n"/>
      <c r="D727" s="15" t="n"/>
      <c r="E727" s="15" t="n"/>
      <c r="F727" s="16" t="n"/>
      <c r="G727" s="17" t="n"/>
      <c r="H727" s="18" t="n"/>
      <c r="I727" s="15" t="n"/>
      <c r="J727" s="19">
        <f>IF(OR($G727="",$H727=""),"",IF($G727=0,"",$H727/$G727))</f>
        <v/>
      </c>
      <c r="K727" s="16">
        <f>IF(OR($B727="",$F727="",$E727="Arla 32"),"",IFERROR(1/(1/SUMPRODUCT(MAX(($B$5:$B$1004=$B727)*($F$5:$F$1004&lt;$F727)*($E$5:$E$1004&lt;&gt;"Arla 32")*$F$5:$F$1004))),""))</f>
        <v/>
      </c>
      <c r="L727" s="16">
        <f>IF($K727="","",$F727-$K727)</f>
        <v/>
      </c>
      <c r="M727" s="17">
        <f>IF(OR($L727="",$G727="",$I727="Não"),"",IF($G727=0,"",$L727/$G727))</f>
        <v/>
      </c>
      <c r="N727" s="18">
        <f>IF(OR($L727="",$H727=""),"",IF($L727&lt;=0,"",$H727/$L727))</f>
        <v/>
      </c>
      <c r="O727" s="15">
        <f>IF($L727="","",IF($L727&gt;Listas!$H$3,"Km rodado alto: confira o km digitado",IF(AND($M727&lt;&gt;"",Listas!$H$2&lt;&gt;""),IF($M727&lt;Listas!$H$2,"Média abaixo do esperado: confira",""),"")))</f>
        <v/>
      </c>
      <c r="P727" s="15" t="n"/>
    </row>
    <row r="728">
      <c r="A728" s="14" t="n"/>
      <c r="B728" s="15" t="n"/>
      <c r="C728" s="15" t="n"/>
      <c r="D728" s="15" t="n"/>
      <c r="E728" s="15" t="n"/>
      <c r="F728" s="16" t="n"/>
      <c r="G728" s="17" t="n"/>
      <c r="H728" s="18" t="n"/>
      <c r="I728" s="15" t="n"/>
      <c r="J728" s="19">
        <f>IF(OR($G728="",$H728=""),"",IF($G728=0,"",$H728/$G728))</f>
        <v/>
      </c>
      <c r="K728" s="16">
        <f>IF(OR($B728="",$F728="",$E728="Arla 32"),"",IFERROR(1/(1/SUMPRODUCT(MAX(($B$5:$B$1004=$B728)*($F$5:$F$1004&lt;$F728)*($E$5:$E$1004&lt;&gt;"Arla 32")*$F$5:$F$1004))),""))</f>
        <v/>
      </c>
      <c r="L728" s="16">
        <f>IF($K728="","",$F728-$K728)</f>
        <v/>
      </c>
      <c r="M728" s="17">
        <f>IF(OR($L728="",$G728="",$I728="Não"),"",IF($G728=0,"",$L728/$G728))</f>
        <v/>
      </c>
      <c r="N728" s="18">
        <f>IF(OR($L728="",$H728=""),"",IF($L728&lt;=0,"",$H728/$L728))</f>
        <v/>
      </c>
      <c r="O728" s="15">
        <f>IF($L728="","",IF($L728&gt;Listas!$H$3,"Km rodado alto: confira o km digitado",IF(AND($M728&lt;&gt;"",Listas!$H$2&lt;&gt;""),IF($M728&lt;Listas!$H$2,"Média abaixo do esperado: confira",""),"")))</f>
        <v/>
      </c>
      <c r="P728" s="15" t="n"/>
    </row>
    <row r="729">
      <c r="A729" s="14" t="n"/>
      <c r="B729" s="15" t="n"/>
      <c r="C729" s="15" t="n"/>
      <c r="D729" s="15" t="n"/>
      <c r="E729" s="15" t="n"/>
      <c r="F729" s="16" t="n"/>
      <c r="G729" s="17" t="n"/>
      <c r="H729" s="18" t="n"/>
      <c r="I729" s="15" t="n"/>
      <c r="J729" s="19">
        <f>IF(OR($G729="",$H729=""),"",IF($G729=0,"",$H729/$G729))</f>
        <v/>
      </c>
      <c r="K729" s="16">
        <f>IF(OR($B729="",$F729="",$E729="Arla 32"),"",IFERROR(1/(1/SUMPRODUCT(MAX(($B$5:$B$1004=$B729)*($F$5:$F$1004&lt;$F729)*($E$5:$E$1004&lt;&gt;"Arla 32")*$F$5:$F$1004))),""))</f>
        <v/>
      </c>
      <c r="L729" s="16">
        <f>IF($K729="","",$F729-$K729)</f>
        <v/>
      </c>
      <c r="M729" s="17">
        <f>IF(OR($L729="",$G729="",$I729="Não"),"",IF($G729=0,"",$L729/$G729))</f>
        <v/>
      </c>
      <c r="N729" s="18">
        <f>IF(OR($L729="",$H729=""),"",IF($L729&lt;=0,"",$H729/$L729))</f>
        <v/>
      </c>
      <c r="O729" s="15">
        <f>IF($L729="","",IF($L729&gt;Listas!$H$3,"Km rodado alto: confira o km digitado",IF(AND($M729&lt;&gt;"",Listas!$H$2&lt;&gt;""),IF($M729&lt;Listas!$H$2,"Média abaixo do esperado: confira",""),"")))</f>
        <v/>
      </c>
      <c r="P729" s="15" t="n"/>
    </row>
    <row r="730">
      <c r="A730" s="14" t="n"/>
      <c r="B730" s="15" t="n"/>
      <c r="C730" s="15" t="n"/>
      <c r="D730" s="15" t="n"/>
      <c r="E730" s="15" t="n"/>
      <c r="F730" s="16" t="n"/>
      <c r="G730" s="17" t="n"/>
      <c r="H730" s="18" t="n"/>
      <c r="I730" s="15" t="n"/>
      <c r="J730" s="19">
        <f>IF(OR($G730="",$H730=""),"",IF($G730=0,"",$H730/$G730))</f>
        <v/>
      </c>
      <c r="K730" s="16">
        <f>IF(OR($B730="",$F730="",$E730="Arla 32"),"",IFERROR(1/(1/SUMPRODUCT(MAX(($B$5:$B$1004=$B730)*($F$5:$F$1004&lt;$F730)*($E$5:$E$1004&lt;&gt;"Arla 32")*$F$5:$F$1004))),""))</f>
        <v/>
      </c>
      <c r="L730" s="16">
        <f>IF($K730="","",$F730-$K730)</f>
        <v/>
      </c>
      <c r="M730" s="17">
        <f>IF(OR($L730="",$G730="",$I730="Não"),"",IF($G730=0,"",$L730/$G730))</f>
        <v/>
      </c>
      <c r="N730" s="18">
        <f>IF(OR($L730="",$H730=""),"",IF($L730&lt;=0,"",$H730/$L730))</f>
        <v/>
      </c>
      <c r="O730" s="15">
        <f>IF($L730="","",IF($L730&gt;Listas!$H$3,"Km rodado alto: confira o km digitado",IF(AND($M730&lt;&gt;"",Listas!$H$2&lt;&gt;""),IF($M730&lt;Listas!$H$2,"Média abaixo do esperado: confira",""),"")))</f>
        <v/>
      </c>
      <c r="P730" s="15" t="n"/>
    </row>
    <row r="731">
      <c r="A731" s="14" t="n"/>
      <c r="B731" s="15" t="n"/>
      <c r="C731" s="15" t="n"/>
      <c r="D731" s="15" t="n"/>
      <c r="E731" s="15" t="n"/>
      <c r="F731" s="16" t="n"/>
      <c r="G731" s="17" t="n"/>
      <c r="H731" s="18" t="n"/>
      <c r="I731" s="15" t="n"/>
      <c r="J731" s="19">
        <f>IF(OR($G731="",$H731=""),"",IF($G731=0,"",$H731/$G731))</f>
        <v/>
      </c>
      <c r="K731" s="16">
        <f>IF(OR($B731="",$F731="",$E731="Arla 32"),"",IFERROR(1/(1/SUMPRODUCT(MAX(($B$5:$B$1004=$B731)*($F$5:$F$1004&lt;$F731)*($E$5:$E$1004&lt;&gt;"Arla 32")*$F$5:$F$1004))),""))</f>
        <v/>
      </c>
      <c r="L731" s="16">
        <f>IF($K731="","",$F731-$K731)</f>
        <v/>
      </c>
      <c r="M731" s="17">
        <f>IF(OR($L731="",$G731="",$I731="Não"),"",IF($G731=0,"",$L731/$G731))</f>
        <v/>
      </c>
      <c r="N731" s="18">
        <f>IF(OR($L731="",$H731=""),"",IF($L731&lt;=0,"",$H731/$L731))</f>
        <v/>
      </c>
      <c r="O731" s="15">
        <f>IF($L731="","",IF($L731&gt;Listas!$H$3,"Km rodado alto: confira o km digitado",IF(AND($M731&lt;&gt;"",Listas!$H$2&lt;&gt;""),IF($M731&lt;Listas!$H$2,"Média abaixo do esperado: confira",""),"")))</f>
        <v/>
      </c>
      <c r="P731" s="15" t="n"/>
    </row>
    <row r="732">
      <c r="A732" s="14" t="n"/>
      <c r="B732" s="15" t="n"/>
      <c r="C732" s="15" t="n"/>
      <c r="D732" s="15" t="n"/>
      <c r="E732" s="15" t="n"/>
      <c r="F732" s="16" t="n"/>
      <c r="G732" s="17" t="n"/>
      <c r="H732" s="18" t="n"/>
      <c r="I732" s="15" t="n"/>
      <c r="J732" s="19">
        <f>IF(OR($G732="",$H732=""),"",IF($G732=0,"",$H732/$G732))</f>
        <v/>
      </c>
      <c r="K732" s="16">
        <f>IF(OR($B732="",$F732="",$E732="Arla 32"),"",IFERROR(1/(1/SUMPRODUCT(MAX(($B$5:$B$1004=$B732)*($F$5:$F$1004&lt;$F732)*($E$5:$E$1004&lt;&gt;"Arla 32")*$F$5:$F$1004))),""))</f>
        <v/>
      </c>
      <c r="L732" s="16">
        <f>IF($K732="","",$F732-$K732)</f>
        <v/>
      </c>
      <c r="M732" s="17">
        <f>IF(OR($L732="",$G732="",$I732="Não"),"",IF($G732=0,"",$L732/$G732))</f>
        <v/>
      </c>
      <c r="N732" s="18">
        <f>IF(OR($L732="",$H732=""),"",IF($L732&lt;=0,"",$H732/$L732))</f>
        <v/>
      </c>
      <c r="O732" s="15">
        <f>IF($L732="","",IF($L732&gt;Listas!$H$3,"Km rodado alto: confira o km digitado",IF(AND($M732&lt;&gt;"",Listas!$H$2&lt;&gt;""),IF($M732&lt;Listas!$H$2,"Média abaixo do esperado: confira",""),"")))</f>
        <v/>
      </c>
      <c r="P732" s="15" t="n"/>
    </row>
    <row r="733">
      <c r="A733" s="14" t="n"/>
      <c r="B733" s="15" t="n"/>
      <c r="C733" s="15" t="n"/>
      <c r="D733" s="15" t="n"/>
      <c r="E733" s="15" t="n"/>
      <c r="F733" s="16" t="n"/>
      <c r="G733" s="17" t="n"/>
      <c r="H733" s="18" t="n"/>
      <c r="I733" s="15" t="n"/>
      <c r="J733" s="19">
        <f>IF(OR($G733="",$H733=""),"",IF($G733=0,"",$H733/$G733))</f>
        <v/>
      </c>
      <c r="K733" s="16">
        <f>IF(OR($B733="",$F733="",$E733="Arla 32"),"",IFERROR(1/(1/SUMPRODUCT(MAX(($B$5:$B$1004=$B733)*($F$5:$F$1004&lt;$F733)*($E$5:$E$1004&lt;&gt;"Arla 32")*$F$5:$F$1004))),""))</f>
        <v/>
      </c>
      <c r="L733" s="16">
        <f>IF($K733="","",$F733-$K733)</f>
        <v/>
      </c>
      <c r="M733" s="17">
        <f>IF(OR($L733="",$G733="",$I733="Não"),"",IF($G733=0,"",$L733/$G733))</f>
        <v/>
      </c>
      <c r="N733" s="18">
        <f>IF(OR($L733="",$H733=""),"",IF($L733&lt;=0,"",$H733/$L733))</f>
        <v/>
      </c>
      <c r="O733" s="15">
        <f>IF($L733="","",IF($L733&gt;Listas!$H$3,"Km rodado alto: confira o km digitado",IF(AND($M733&lt;&gt;"",Listas!$H$2&lt;&gt;""),IF($M733&lt;Listas!$H$2,"Média abaixo do esperado: confira",""),"")))</f>
        <v/>
      </c>
      <c r="P733" s="15" t="n"/>
    </row>
    <row r="734">
      <c r="A734" s="14" t="n"/>
      <c r="B734" s="15" t="n"/>
      <c r="C734" s="15" t="n"/>
      <c r="D734" s="15" t="n"/>
      <c r="E734" s="15" t="n"/>
      <c r="F734" s="16" t="n"/>
      <c r="G734" s="17" t="n"/>
      <c r="H734" s="18" t="n"/>
      <c r="I734" s="15" t="n"/>
      <c r="J734" s="19">
        <f>IF(OR($G734="",$H734=""),"",IF($G734=0,"",$H734/$G734))</f>
        <v/>
      </c>
      <c r="K734" s="16">
        <f>IF(OR($B734="",$F734="",$E734="Arla 32"),"",IFERROR(1/(1/SUMPRODUCT(MAX(($B$5:$B$1004=$B734)*($F$5:$F$1004&lt;$F734)*($E$5:$E$1004&lt;&gt;"Arla 32")*$F$5:$F$1004))),""))</f>
        <v/>
      </c>
      <c r="L734" s="16">
        <f>IF($K734="","",$F734-$K734)</f>
        <v/>
      </c>
      <c r="M734" s="17">
        <f>IF(OR($L734="",$G734="",$I734="Não"),"",IF($G734=0,"",$L734/$G734))</f>
        <v/>
      </c>
      <c r="N734" s="18">
        <f>IF(OR($L734="",$H734=""),"",IF($L734&lt;=0,"",$H734/$L734))</f>
        <v/>
      </c>
      <c r="O734" s="15">
        <f>IF($L734="","",IF($L734&gt;Listas!$H$3,"Km rodado alto: confira o km digitado",IF(AND($M734&lt;&gt;"",Listas!$H$2&lt;&gt;""),IF($M734&lt;Listas!$H$2,"Média abaixo do esperado: confira",""),"")))</f>
        <v/>
      </c>
      <c r="P734" s="15" t="n"/>
    </row>
    <row r="735">
      <c r="A735" s="14" t="n"/>
      <c r="B735" s="15" t="n"/>
      <c r="C735" s="15" t="n"/>
      <c r="D735" s="15" t="n"/>
      <c r="E735" s="15" t="n"/>
      <c r="F735" s="16" t="n"/>
      <c r="G735" s="17" t="n"/>
      <c r="H735" s="18" t="n"/>
      <c r="I735" s="15" t="n"/>
      <c r="J735" s="19">
        <f>IF(OR($G735="",$H735=""),"",IF($G735=0,"",$H735/$G735))</f>
        <v/>
      </c>
      <c r="K735" s="16">
        <f>IF(OR($B735="",$F735="",$E735="Arla 32"),"",IFERROR(1/(1/SUMPRODUCT(MAX(($B$5:$B$1004=$B735)*($F$5:$F$1004&lt;$F735)*($E$5:$E$1004&lt;&gt;"Arla 32")*$F$5:$F$1004))),""))</f>
        <v/>
      </c>
      <c r="L735" s="16">
        <f>IF($K735="","",$F735-$K735)</f>
        <v/>
      </c>
      <c r="M735" s="17">
        <f>IF(OR($L735="",$G735="",$I735="Não"),"",IF($G735=0,"",$L735/$G735))</f>
        <v/>
      </c>
      <c r="N735" s="18">
        <f>IF(OR($L735="",$H735=""),"",IF($L735&lt;=0,"",$H735/$L735))</f>
        <v/>
      </c>
      <c r="O735" s="15">
        <f>IF($L735="","",IF($L735&gt;Listas!$H$3,"Km rodado alto: confira o km digitado",IF(AND($M735&lt;&gt;"",Listas!$H$2&lt;&gt;""),IF($M735&lt;Listas!$H$2,"Média abaixo do esperado: confira",""),"")))</f>
        <v/>
      </c>
      <c r="P735" s="15" t="n"/>
    </row>
    <row r="736">
      <c r="A736" s="14" t="n"/>
      <c r="B736" s="15" t="n"/>
      <c r="C736" s="15" t="n"/>
      <c r="D736" s="15" t="n"/>
      <c r="E736" s="15" t="n"/>
      <c r="F736" s="16" t="n"/>
      <c r="G736" s="17" t="n"/>
      <c r="H736" s="18" t="n"/>
      <c r="I736" s="15" t="n"/>
      <c r="J736" s="19">
        <f>IF(OR($G736="",$H736=""),"",IF($G736=0,"",$H736/$G736))</f>
        <v/>
      </c>
      <c r="K736" s="16">
        <f>IF(OR($B736="",$F736="",$E736="Arla 32"),"",IFERROR(1/(1/SUMPRODUCT(MAX(($B$5:$B$1004=$B736)*($F$5:$F$1004&lt;$F736)*($E$5:$E$1004&lt;&gt;"Arla 32")*$F$5:$F$1004))),""))</f>
        <v/>
      </c>
      <c r="L736" s="16">
        <f>IF($K736="","",$F736-$K736)</f>
        <v/>
      </c>
      <c r="M736" s="17">
        <f>IF(OR($L736="",$G736="",$I736="Não"),"",IF($G736=0,"",$L736/$G736))</f>
        <v/>
      </c>
      <c r="N736" s="18">
        <f>IF(OR($L736="",$H736=""),"",IF($L736&lt;=0,"",$H736/$L736))</f>
        <v/>
      </c>
      <c r="O736" s="15">
        <f>IF($L736="","",IF($L736&gt;Listas!$H$3,"Km rodado alto: confira o km digitado",IF(AND($M736&lt;&gt;"",Listas!$H$2&lt;&gt;""),IF($M736&lt;Listas!$H$2,"Média abaixo do esperado: confira",""),"")))</f>
        <v/>
      </c>
      <c r="P736" s="15" t="n"/>
    </row>
    <row r="737">
      <c r="A737" s="14" t="n"/>
      <c r="B737" s="15" t="n"/>
      <c r="C737" s="15" t="n"/>
      <c r="D737" s="15" t="n"/>
      <c r="E737" s="15" t="n"/>
      <c r="F737" s="16" t="n"/>
      <c r="G737" s="17" t="n"/>
      <c r="H737" s="18" t="n"/>
      <c r="I737" s="15" t="n"/>
      <c r="J737" s="19">
        <f>IF(OR($G737="",$H737=""),"",IF($G737=0,"",$H737/$G737))</f>
        <v/>
      </c>
      <c r="K737" s="16">
        <f>IF(OR($B737="",$F737="",$E737="Arla 32"),"",IFERROR(1/(1/SUMPRODUCT(MAX(($B$5:$B$1004=$B737)*($F$5:$F$1004&lt;$F737)*($E$5:$E$1004&lt;&gt;"Arla 32")*$F$5:$F$1004))),""))</f>
        <v/>
      </c>
      <c r="L737" s="16">
        <f>IF($K737="","",$F737-$K737)</f>
        <v/>
      </c>
      <c r="M737" s="17">
        <f>IF(OR($L737="",$G737="",$I737="Não"),"",IF($G737=0,"",$L737/$G737))</f>
        <v/>
      </c>
      <c r="N737" s="18">
        <f>IF(OR($L737="",$H737=""),"",IF($L737&lt;=0,"",$H737/$L737))</f>
        <v/>
      </c>
      <c r="O737" s="15">
        <f>IF($L737="","",IF($L737&gt;Listas!$H$3,"Km rodado alto: confira o km digitado",IF(AND($M737&lt;&gt;"",Listas!$H$2&lt;&gt;""),IF($M737&lt;Listas!$H$2,"Média abaixo do esperado: confira",""),"")))</f>
        <v/>
      </c>
      <c r="P737" s="15" t="n"/>
    </row>
    <row r="738">
      <c r="A738" s="14" t="n"/>
      <c r="B738" s="15" t="n"/>
      <c r="C738" s="15" t="n"/>
      <c r="D738" s="15" t="n"/>
      <c r="E738" s="15" t="n"/>
      <c r="F738" s="16" t="n"/>
      <c r="G738" s="17" t="n"/>
      <c r="H738" s="18" t="n"/>
      <c r="I738" s="15" t="n"/>
      <c r="J738" s="19">
        <f>IF(OR($G738="",$H738=""),"",IF($G738=0,"",$H738/$G738))</f>
        <v/>
      </c>
      <c r="K738" s="16">
        <f>IF(OR($B738="",$F738="",$E738="Arla 32"),"",IFERROR(1/(1/SUMPRODUCT(MAX(($B$5:$B$1004=$B738)*($F$5:$F$1004&lt;$F738)*($E$5:$E$1004&lt;&gt;"Arla 32")*$F$5:$F$1004))),""))</f>
        <v/>
      </c>
      <c r="L738" s="16">
        <f>IF($K738="","",$F738-$K738)</f>
        <v/>
      </c>
      <c r="M738" s="17">
        <f>IF(OR($L738="",$G738="",$I738="Não"),"",IF($G738=0,"",$L738/$G738))</f>
        <v/>
      </c>
      <c r="N738" s="18">
        <f>IF(OR($L738="",$H738=""),"",IF($L738&lt;=0,"",$H738/$L738))</f>
        <v/>
      </c>
      <c r="O738" s="15">
        <f>IF($L738="","",IF($L738&gt;Listas!$H$3,"Km rodado alto: confira o km digitado",IF(AND($M738&lt;&gt;"",Listas!$H$2&lt;&gt;""),IF($M738&lt;Listas!$H$2,"Média abaixo do esperado: confira",""),"")))</f>
        <v/>
      </c>
      <c r="P738" s="15" t="n"/>
    </row>
    <row r="739">
      <c r="A739" s="14" t="n"/>
      <c r="B739" s="15" t="n"/>
      <c r="C739" s="15" t="n"/>
      <c r="D739" s="15" t="n"/>
      <c r="E739" s="15" t="n"/>
      <c r="F739" s="16" t="n"/>
      <c r="G739" s="17" t="n"/>
      <c r="H739" s="18" t="n"/>
      <c r="I739" s="15" t="n"/>
      <c r="J739" s="19">
        <f>IF(OR($G739="",$H739=""),"",IF($G739=0,"",$H739/$G739))</f>
        <v/>
      </c>
      <c r="K739" s="16">
        <f>IF(OR($B739="",$F739="",$E739="Arla 32"),"",IFERROR(1/(1/SUMPRODUCT(MAX(($B$5:$B$1004=$B739)*($F$5:$F$1004&lt;$F739)*($E$5:$E$1004&lt;&gt;"Arla 32")*$F$5:$F$1004))),""))</f>
        <v/>
      </c>
      <c r="L739" s="16">
        <f>IF($K739="","",$F739-$K739)</f>
        <v/>
      </c>
      <c r="M739" s="17">
        <f>IF(OR($L739="",$G739="",$I739="Não"),"",IF($G739=0,"",$L739/$G739))</f>
        <v/>
      </c>
      <c r="N739" s="18">
        <f>IF(OR($L739="",$H739=""),"",IF($L739&lt;=0,"",$H739/$L739))</f>
        <v/>
      </c>
      <c r="O739" s="15">
        <f>IF($L739="","",IF($L739&gt;Listas!$H$3,"Km rodado alto: confira o km digitado",IF(AND($M739&lt;&gt;"",Listas!$H$2&lt;&gt;""),IF($M739&lt;Listas!$H$2,"Média abaixo do esperado: confira",""),"")))</f>
        <v/>
      </c>
      <c r="P739" s="15" t="n"/>
    </row>
    <row r="740">
      <c r="A740" s="14" t="n"/>
      <c r="B740" s="15" t="n"/>
      <c r="C740" s="15" t="n"/>
      <c r="D740" s="15" t="n"/>
      <c r="E740" s="15" t="n"/>
      <c r="F740" s="16" t="n"/>
      <c r="G740" s="17" t="n"/>
      <c r="H740" s="18" t="n"/>
      <c r="I740" s="15" t="n"/>
      <c r="J740" s="19">
        <f>IF(OR($G740="",$H740=""),"",IF($G740=0,"",$H740/$G740))</f>
        <v/>
      </c>
      <c r="K740" s="16">
        <f>IF(OR($B740="",$F740="",$E740="Arla 32"),"",IFERROR(1/(1/SUMPRODUCT(MAX(($B$5:$B$1004=$B740)*($F$5:$F$1004&lt;$F740)*($E$5:$E$1004&lt;&gt;"Arla 32")*$F$5:$F$1004))),""))</f>
        <v/>
      </c>
      <c r="L740" s="16">
        <f>IF($K740="","",$F740-$K740)</f>
        <v/>
      </c>
      <c r="M740" s="17">
        <f>IF(OR($L740="",$G740="",$I740="Não"),"",IF($G740=0,"",$L740/$G740))</f>
        <v/>
      </c>
      <c r="N740" s="18">
        <f>IF(OR($L740="",$H740=""),"",IF($L740&lt;=0,"",$H740/$L740))</f>
        <v/>
      </c>
      <c r="O740" s="15">
        <f>IF($L740="","",IF($L740&gt;Listas!$H$3,"Km rodado alto: confira o km digitado",IF(AND($M740&lt;&gt;"",Listas!$H$2&lt;&gt;""),IF($M740&lt;Listas!$H$2,"Média abaixo do esperado: confira",""),"")))</f>
        <v/>
      </c>
      <c r="P740" s="15" t="n"/>
    </row>
    <row r="741">
      <c r="A741" s="14" t="n"/>
      <c r="B741" s="15" t="n"/>
      <c r="C741" s="15" t="n"/>
      <c r="D741" s="15" t="n"/>
      <c r="E741" s="15" t="n"/>
      <c r="F741" s="16" t="n"/>
      <c r="G741" s="17" t="n"/>
      <c r="H741" s="18" t="n"/>
      <c r="I741" s="15" t="n"/>
      <c r="J741" s="19">
        <f>IF(OR($G741="",$H741=""),"",IF($G741=0,"",$H741/$G741))</f>
        <v/>
      </c>
      <c r="K741" s="16">
        <f>IF(OR($B741="",$F741="",$E741="Arla 32"),"",IFERROR(1/(1/SUMPRODUCT(MAX(($B$5:$B$1004=$B741)*($F$5:$F$1004&lt;$F741)*($E$5:$E$1004&lt;&gt;"Arla 32")*$F$5:$F$1004))),""))</f>
        <v/>
      </c>
      <c r="L741" s="16">
        <f>IF($K741="","",$F741-$K741)</f>
        <v/>
      </c>
      <c r="M741" s="17">
        <f>IF(OR($L741="",$G741="",$I741="Não"),"",IF($G741=0,"",$L741/$G741))</f>
        <v/>
      </c>
      <c r="N741" s="18">
        <f>IF(OR($L741="",$H741=""),"",IF($L741&lt;=0,"",$H741/$L741))</f>
        <v/>
      </c>
      <c r="O741" s="15">
        <f>IF($L741="","",IF($L741&gt;Listas!$H$3,"Km rodado alto: confira o km digitado",IF(AND($M741&lt;&gt;"",Listas!$H$2&lt;&gt;""),IF($M741&lt;Listas!$H$2,"Média abaixo do esperado: confira",""),"")))</f>
        <v/>
      </c>
      <c r="P741" s="15" t="n"/>
    </row>
    <row r="742">
      <c r="A742" s="14" t="n"/>
      <c r="B742" s="15" t="n"/>
      <c r="C742" s="15" t="n"/>
      <c r="D742" s="15" t="n"/>
      <c r="E742" s="15" t="n"/>
      <c r="F742" s="16" t="n"/>
      <c r="G742" s="17" t="n"/>
      <c r="H742" s="18" t="n"/>
      <c r="I742" s="15" t="n"/>
      <c r="J742" s="19">
        <f>IF(OR($G742="",$H742=""),"",IF($G742=0,"",$H742/$G742))</f>
        <v/>
      </c>
      <c r="K742" s="16">
        <f>IF(OR($B742="",$F742="",$E742="Arla 32"),"",IFERROR(1/(1/SUMPRODUCT(MAX(($B$5:$B$1004=$B742)*($F$5:$F$1004&lt;$F742)*($E$5:$E$1004&lt;&gt;"Arla 32")*$F$5:$F$1004))),""))</f>
        <v/>
      </c>
      <c r="L742" s="16">
        <f>IF($K742="","",$F742-$K742)</f>
        <v/>
      </c>
      <c r="M742" s="17">
        <f>IF(OR($L742="",$G742="",$I742="Não"),"",IF($G742=0,"",$L742/$G742))</f>
        <v/>
      </c>
      <c r="N742" s="18">
        <f>IF(OR($L742="",$H742=""),"",IF($L742&lt;=0,"",$H742/$L742))</f>
        <v/>
      </c>
      <c r="O742" s="15">
        <f>IF($L742="","",IF($L742&gt;Listas!$H$3,"Km rodado alto: confira o km digitado",IF(AND($M742&lt;&gt;"",Listas!$H$2&lt;&gt;""),IF($M742&lt;Listas!$H$2,"Média abaixo do esperado: confira",""),"")))</f>
        <v/>
      </c>
      <c r="P742" s="15" t="n"/>
    </row>
    <row r="743">
      <c r="A743" s="14" t="n"/>
      <c r="B743" s="15" t="n"/>
      <c r="C743" s="15" t="n"/>
      <c r="D743" s="15" t="n"/>
      <c r="E743" s="15" t="n"/>
      <c r="F743" s="16" t="n"/>
      <c r="G743" s="17" t="n"/>
      <c r="H743" s="18" t="n"/>
      <c r="I743" s="15" t="n"/>
      <c r="J743" s="19">
        <f>IF(OR($G743="",$H743=""),"",IF($G743=0,"",$H743/$G743))</f>
        <v/>
      </c>
      <c r="K743" s="16">
        <f>IF(OR($B743="",$F743="",$E743="Arla 32"),"",IFERROR(1/(1/SUMPRODUCT(MAX(($B$5:$B$1004=$B743)*($F$5:$F$1004&lt;$F743)*($E$5:$E$1004&lt;&gt;"Arla 32")*$F$5:$F$1004))),""))</f>
        <v/>
      </c>
      <c r="L743" s="16">
        <f>IF($K743="","",$F743-$K743)</f>
        <v/>
      </c>
      <c r="M743" s="17">
        <f>IF(OR($L743="",$G743="",$I743="Não"),"",IF($G743=0,"",$L743/$G743))</f>
        <v/>
      </c>
      <c r="N743" s="18">
        <f>IF(OR($L743="",$H743=""),"",IF($L743&lt;=0,"",$H743/$L743))</f>
        <v/>
      </c>
      <c r="O743" s="15">
        <f>IF($L743="","",IF($L743&gt;Listas!$H$3,"Km rodado alto: confira o km digitado",IF(AND($M743&lt;&gt;"",Listas!$H$2&lt;&gt;""),IF($M743&lt;Listas!$H$2,"Média abaixo do esperado: confira",""),"")))</f>
        <v/>
      </c>
      <c r="P743" s="15" t="n"/>
    </row>
    <row r="744">
      <c r="A744" s="14" t="n"/>
      <c r="B744" s="15" t="n"/>
      <c r="C744" s="15" t="n"/>
      <c r="D744" s="15" t="n"/>
      <c r="E744" s="15" t="n"/>
      <c r="F744" s="16" t="n"/>
      <c r="G744" s="17" t="n"/>
      <c r="H744" s="18" t="n"/>
      <c r="I744" s="15" t="n"/>
      <c r="J744" s="19">
        <f>IF(OR($G744="",$H744=""),"",IF($G744=0,"",$H744/$G744))</f>
        <v/>
      </c>
      <c r="K744" s="16">
        <f>IF(OR($B744="",$F744="",$E744="Arla 32"),"",IFERROR(1/(1/SUMPRODUCT(MAX(($B$5:$B$1004=$B744)*($F$5:$F$1004&lt;$F744)*($E$5:$E$1004&lt;&gt;"Arla 32")*$F$5:$F$1004))),""))</f>
        <v/>
      </c>
      <c r="L744" s="16">
        <f>IF($K744="","",$F744-$K744)</f>
        <v/>
      </c>
      <c r="M744" s="17">
        <f>IF(OR($L744="",$G744="",$I744="Não"),"",IF($G744=0,"",$L744/$G744))</f>
        <v/>
      </c>
      <c r="N744" s="18">
        <f>IF(OR($L744="",$H744=""),"",IF($L744&lt;=0,"",$H744/$L744))</f>
        <v/>
      </c>
      <c r="O744" s="15">
        <f>IF($L744="","",IF($L744&gt;Listas!$H$3,"Km rodado alto: confira o km digitado",IF(AND($M744&lt;&gt;"",Listas!$H$2&lt;&gt;""),IF($M744&lt;Listas!$H$2,"Média abaixo do esperado: confira",""),"")))</f>
        <v/>
      </c>
      <c r="P744" s="15" t="n"/>
    </row>
    <row r="745">
      <c r="A745" s="14" t="n"/>
      <c r="B745" s="15" t="n"/>
      <c r="C745" s="15" t="n"/>
      <c r="D745" s="15" t="n"/>
      <c r="E745" s="15" t="n"/>
      <c r="F745" s="16" t="n"/>
      <c r="G745" s="17" t="n"/>
      <c r="H745" s="18" t="n"/>
      <c r="I745" s="15" t="n"/>
      <c r="J745" s="19">
        <f>IF(OR($G745="",$H745=""),"",IF($G745=0,"",$H745/$G745))</f>
        <v/>
      </c>
      <c r="K745" s="16">
        <f>IF(OR($B745="",$F745="",$E745="Arla 32"),"",IFERROR(1/(1/SUMPRODUCT(MAX(($B$5:$B$1004=$B745)*($F$5:$F$1004&lt;$F745)*($E$5:$E$1004&lt;&gt;"Arla 32")*$F$5:$F$1004))),""))</f>
        <v/>
      </c>
      <c r="L745" s="16">
        <f>IF($K745="","",$F745-$K745)</f>
        <v/>
      </c>
      <c r="M745" s="17">
        <f>IF(OR($L745="",$G745="",$I745="Não"),"",IF($G745=0,"",$L745/$G745))</f>
        <v/>
      </c>
      <c r="N745" s="18">
        <f>IF(OR($L745="",$H745=""),"",IF($L745&lt;=0,"",$H745/$L745))</f>
        <v/>
      </c>
      <c r="O745" s="15">
        <f>IF($L745="","",IF($L745&gt;Listas!$H$3,"Km rodado alto: confira o km digitado",IF(AND($M745&lt;&gt;"",Listas!$H$2&lt;&gt;""),IF($M745&lt;Listas!$H$2,"Média abaixo do esperado: confira",""),"")))</f>
        <v/>
      </c>
      <c r="P745" s="15" t="n"/>
    </row>
    <row r="746">
      <c r="A746" s="14" t="n"/>
      <c r="B746" s="15" t="n"/>
      <c r="C746" s="15" t="n"/>
      <c r="D746" s="15" t="n"/>
      <c r="E746" s="15" t="n"/>
      <c r="F746" s="16" t="n"/>
      <c r="G746" s="17" t="n"/>
      <c r="H746" s="18" t="n"/>
      <c r="I746" s="15" t="n"/>
      <c r="J746" s="19">
        <f>IF(OR($G746="",$H746=""),"",IF($G746=0,"",$H746/$G746))</f>
        <v/>
      </c>
      <c r="K746" s="16">
        <f>IF(OR($B746="",$F746="",$E746="Arla 32"),"",IFERROR(1/(1/SUMPRODUCT(MAX(($B$5:$B$1004=$B746)*($F$5:$F$1004&lt;$F746)*($E$5:$E$1004&lt;&gt;"Arla 32")*$F$5:$F$1004))),""))</f>
        <v/>
      </c>
      <c r="L746" s="16">
        <f>IF($K746="","",$F746-$K746)</f>
        <v/>
      </c>
      <c r="M746" s="17">
        <f>IF(OR($L746="",$G746="",$I746="Não"),"",IF($G746=0,"",$L746/$G746))</f>
        <v/>
      </c>
      <c r="N746" s="18">
        <f>IF(OR($L746="",$H746=""),"",IF($L746&lt;=0,"",$H746/$L746))</f>
        <v/>
      </c>
      <c r="O746" s="15">
        <f>IF($L746="","",IF($L746&gt;Listas!$H$3,"Km rodado alto: confira o km digitado",IF(AND($M746&lt;&gt;"",Listas!$H$2&lt;&gt;""),IF($M746&lt;Listas!$H$2,"Média abaixo do esperado: confira",""),"")))</f>
        <v/>
      </c>
      <c r="P746" s="15" t="n"/>
    </row>
    <row r="747">
      <c r="A747" s="14" t="n"/>
      <c r="B747" s="15" t="n"/>
      <c r="C747" s="15" t="n"/>
      <c r="D747" s="15" t="n"/>
      <c r="E747" s="15" t="n"/>
      <c r="F747" s="16" t="n"/>
      <c r="G747" s="17" t="n"/>
      <c r="H747" s="18" t="n"/>
      <c r="I747" s="15" t="n"/>
      <c r="J747" s="19">
        <f>IF(OR($G747="",$H747=""),"",IF($G747=0,"",$H747/$G747))</f>
        <v/>
      </c>
      <c r="K747" s="16">
        <f>IF(OR($B747="",$F747="",$E747="Arla 32"),"",IFERROR(1/(1/SUMPRODUCT(MAX(($B$5:$B$1004=$B747)*($F$5:$F$1004&lt;$F747)*($E$5:$E$1004&lt;&gt;"Arla 32")*$F$5:$F$1004))),""))</f>
        <v/>
      </c>
      <c r="L747" s="16">
        <f>IF($K747="","",$F747-$K747)</f>
        <v/>
      </c>
      <c r="M747" s="17">
        <f>IF(OR($L747="",$G747="",$I747="Não"),"",IF($G747=0,"",$L747/$G747))</f>
        <v/>
      </c>
      <c r="N747" s="18">
        <f>IF(OR($L747="",$H747=""),"",IF($L747&lt;=0,"",$H747/$L747))</f>
        <v/>
      </c>
      <c r="O747" s="15">
        <f>IF($L747="","",IF($L747&gt;Listas!$H$3,"Km rodado alto: confira o km digitado",IF(AND($M747&lt;&gt;"",Listas!$H$2&lt;&gt;""),IF($M747&lt;Listas!$H$2,"Média abaixo do esperado: confira",""),"")))</f>
        <v/>
      </c>
      <c r="P747" s="15" t="n"/>
    </row>
    <row r="748">
      <c r="A748" s="14" t="n"/>
      <c r="B748" s="15" t="n"/>
      <c r="C748" s="15" t="n"/>
      <c r="D748" s="15" t="n"/>
      <c r="E748" s="15" t="n"/>
      <c r="F748" s="16" t="n"/>
      <c r="G748" s="17" t="n"/>
      <c r="H748" s="18" t="n"/>
      <c r="I748" s="15" t="n"/>
      <c r="J748" s="19">
        <f>IF(OR($G748="",$H748=""),"",IF($G748=0,"",$H748/$G748))</f>
        <v/>
      </c>
      <c r="K748" s="16">
        <f>IF(OR($B748="",$F748="",$E748="Arla 32"),"",IFERROR(1/(1/SUMPRODUCT(MAX(($B$5:$B$1004=$B748)*($F$5:$F$1004&lt;$F748)*($E$5:$E$1004&lt;&gt;"Arla 32")*$F$5:$F$1004))),""))</f>
        <v/>
      </c>
      <c r="L748" s="16">
        <f>IF($K748="","",$F748-$K748)</f>
        <v/>
      </c>
      <c r="M748" s="17">
        <f>IF(OR($L748="",$G748="",$I748="Não"),"",IF($G748=0,"",$L748/$G748))</f>
        <v/>
      </c>
      <c r="N748" s="18">
        <f>IF(OR($L748="",$H748=""),"",IF($L748&lt;=0,"",$H748/$L748))</f>
        <v/>
      </c>
      <c r="O748" s="15">
        <f>IF($L748="","",IF($L748&gt;Listas!$H$3,"Km rodado alto: confira o km digitado",IF(AND($M748&lt;&gt;"",Listas!$H$2&lt;&gt;""),IF($M748&lt;Listas!$H$2,"Média abaixo do esperado: confira",""),"")))</f>
        <v/>
      </c>
      <c r="P748" s="15" t="n"/>
    </row>
    <row r="749">
      <c r="A749" s="14" t="n"/>
      <c r="B749" s="15" t="n"/>
      <c r="C749" s="15" t="n"/>
      <c r="D749" s="15" t="n"/>
      <c r="E749" s="15" t="n"/>
      <c r="F749" s="16" t="n"/>
      <c r="G749" s="17" t="n"/>
      <c r="H749" s="18" t="n"/>
      <c r="I749" s="15" t="n"/>
      <c r="J749" s="19">
        <f>IF(OR($G749="",$H749=""),"",IF($G749=0,"",$H749/$G749))</f>
        <v/>
      </c>
      <c r="K749" s="16">
        <f>IF(OR($B749="",$F749="",$E749="Arla 32"),"",IFERROR(1/(1/SUMPRODUCT(MAX(($B$5:$B$1004=$B749)*($F$5:$F$1004&lt;$F749)*($E$5:$E$1004&lt;&gt;"Arla 32")*$F$5:$F$1004))),""))</f>
        <v/>
      </c>
      <c r="L749" s="16">
        <f>IF($K749="","",$F749-$K749)</f>
        <v/>
      </c>
      <c r="M749" s="17">
        <f>IF(OR($L749="",$G749="",$I749="Não"),"",IF($G749=0,"",$L749/$G749))</f>
        <v/>
      </c>
      <c r="N749" s="18">
        <f>IF(OR($L749="",$H749=""),"",IF($L749&lt;=0,"",$H749/$L749))</f>
        <v/>
      </c>
      <c r="O749" s="15">
        <f>IF($L749="","",IF($L749&gt;Listas!$H$3,"Km rodado alto: confira o km digitado",IF(AND($M749&lt;&gt;"",Listas!$H$2&lt;&gt;""),IF($M749&lt;Listas!$H$2,"Média abaixo do esperado: confira",""),"")))</f>
        <v/>
      </c>
      <c r="P749" s="15" t="n"/>
    </row>
    <row r="750">
      <c r="A750" s="14" t="n"/>
      <c r="B750" s="15" t="n"/>
      <c r="C750" s="15" t="n"/>
      <c r="D750" s="15" t="n"/>
      <c r="E750" s="15" t="n"/>
      <c r="F750" s="16" t="n"/>
      <c r="G750" s="17" t="n"/>
      <c r="H750" s="18" t="n"/>
      <c r="I750" s="15" t="n"/>
      <c r="J750" s="19">
        <f>IF(OR($G750="",$H750=""),"",IF($G750=0,"",$H750/$G750))</f>
        <v/>
      </c>
      <c r="K750" s="16">
        <f>IF(OR($B750="",$F750="",$E750="Arla 32"),"",IFERROR(1/(1/SUMPRODUCT(MAX(($B$5:$B$1004=$B750)*($F$5:$F$1004&lt;$F750)*($E$5:$E$1004&lt;&gt;"Arla 32")*$F$5:$F$1004))),""))</f>
        <v/>
      </c>
      <c r="L750" s="16">
        <f>IF($K750="","",$F750-$K750)</f>
        <v/>
      </c>
      <c r="M750" s="17">
        <f>IF(OR($L750="",$G750="",$I750="Não"),"",IF($G750=0,"",$L750/$G750))</f>
        <v/>
      </c>
      <c r="N750" s="18">
        <f>IF(OR($L750="",$H750=""),"",IF($L750&lt;=0,"",$H750/$L750))</f>
        <v/>
      </c>
      <c r="O750" s="15">
        <f>IF($L750="","",IF($L750&gt;Listas!$H$3,"Km rodado alto: confira o km digitado",IF(AND($M750&lt;&gt;"",Listas!$H$2&lt;&gt;""),IF($M750&lt;Listas!$H$2,"Média abaixo do esperado: confira",""),"")))</f>
        <v/>
      </c>
      <c r="P750" s="15" t="n"/>
    </row>
    <row r="751">
      <c r="A751" s="14" t="n"/>
      <c r="B751" s="15" t="n"/>
      <c r="C751" s="15" t="n"/>
      <c r="D751" s="15" t="n"/>
      <c r="E751" s="15" t="n"/>
      <c r="F751" s="16" t="n"/>
      <c r="G751" s="17" t="n"/>
      <c r="H751" s="18" t="n"/>
      <c r="I751" s="15" t="n"/>
      <c r="J751" s="19">
        <f>IF(OR($G751="",$H751=""),"",IF($G751=0,"",$H751/$G751))</f>
        <v/>
      </c>
      <c r="K751" s="16">
        <f>IF(OR($B751="",$F751="",$E751="Arla 32"),"",IFERROR(1/(1/SUMPRODUCT(MAX(($B$5:$B$1004=$B751)*($F$5:$F$1004&lt;$F751)*($E$5:$E$1004&lt;&gt;"Arla 32")*$F$5:$F$1004))),""))</f>
        <v/>
      </c>
      <c r="L751" s="16">
        <f>IF($K751="","",$F751-$K751)</f>
        <v/>
      </c>
      <c r="M751" s="17">
        <f>IF(OR($L751="",$G751="",$I751="Não"),"",IF($G751=0,"",$L751/$G751))</f>
        <v/>
      </c>
      <c r="N751" s="18">
        <f>IF(OR($L751="",$H751=""),"",IF($L751&lt;=0,"",$H751/$L751))</f>
        <v/>
      </c>
      <c r="O751" s="15">
        <f>IF($L751="","",IF($L751&gt;Listas!$H$3,"Km rodado alto: confira o km digitado",IF(AND($M751&lt;&gt;"",Listas!$H$2&lt;&gt;""),IF($M751&lt;Listas!$H$2,"Média abaixo do esperado: confira",""),"")))</f>
        <v/>
      </c>
      <c r="P751" s="15" t="n"/>
    </row>
    <row r="752">
      <c r="A752" s="14" t="n"/>
      <c r="B752" s="15" t="n"/>
      <c r="C752" s="15" t="n"/>
      <c r="D752" s="15" t="n"/>
      <c r="E752" s="15" t="n"/>
      <c r="F752" s="16" t="n"/>
      <c r="G752" s="17" t="n"/>
      <c r="H752" s="18" t="n"/>
      <c r="I752" s="15" t="n"/>
      <c r="J752" s="19">
        <f>IF(OR($G752="",$H752=""),"",IF($G752=0,"",$H752/$G752))</f>
        <v/>
      </c>
      <c r="K752" s="16">
        <f>IF(OR($B752="",$F752="",$E752="Arla 32"),"",IFERROR(1/(1/SUMPRODUCT(MAX(($B$5:$B$1004=$B752)*($F$5:$F$1004&lt;$F752)*($E$5:$E$1004&lt;&gt;"Arla 32")*$F$5:$F$1004))),""))</f>
        <v/>
      </c>
      <c r="L752" s="16">
        <f>IF($K752="","",$F752-$K752)</f>
        <v/>
      </c>
      <c r="M752" s="17">
        <f>IF(OR($L752="",$G752="",$I752="Não"),"",IF($G752=0,"",$L752/$G752))</f>
        <v/>
      </c>
      <c r="N752" s="18">
        <f>IF(OR($L752="",$H752=""),"",IF($L752&lt;=0,"",$H752/$L752))</f>
        <v/>
      </c>
      <c r="O752" s="15">
        <f>IF($L752="","",IF($L752&gt;Listas!$H$3,"Km rodado alto: confira o km digitado",IF(AND($M752&lt;&gt;"",Listas!$H$2&lt;&gt;""),IF($M752&lt;Listas!$H$2,"Média abaixo do esperado: confira",""),"")))</f>
        <v/>
      </c>
      <c r="P752" s="15" t="n"/>
    </row>
    <row r="753">
      <c r="A753" s="14" t="n"/>
      <c r="B753" s="15" t="n"/>
      <c r="C753" s="15" t="n"/>
      <c r="D753" s="15" t="n"/>
      <c r="E753" s="15" t="n"/>
      <c r="F753" s="16" t="n"/>
      <c r="G753" s="17" t="n"/>
      <c r="H753" s="18" t="n"/>
      <c r="I753" s="15" t="n"/>
      <c r="J753" s="19">
        <f>IF(OR($G753="",$H753=""),"",IF($G753=0,"",$H753/$G753))</f>
        <v/>
      </c>
      <c r="K753" s="16">
        <f>IF(OR($B753="",$F753="",$E753="Arla 32"),"",IFERROR(1/(1/SUMPRODUCT(MAX(($B$5:$B$1004=$B753)*($F$5:$F$1004&lt;$F753)*($E$5:$E$1004&lt;&gt;"Arla 32")*$F$5:$F$1004))),""))</f>
        <v/>
      </c>
      <c r="L753" s="16">
        <f>IF($K753="","",$F753-$K753)</f>
        <v/>
      </c>
      <c r="M753" s="17">
        <f>IF(OR($L753="",$G753="",$I753="Não"),"",IF($G753=0,"",$L753/$G753))</f>
        <v/>
      </c>
      <c r="N753" s="18">
        <f>IF(OR($L753="",$H753=""),"",IF($L753&lt;=0,"",$H753/$L753))</f>
        <v/>
      </c>
      <c r="O753" s="15">
        <f>IF($L753="","",IF($L753&gt;Listas!$H$3,"Km rodado alto: confira o km digitado",IF(AND($M753&lt;&gt;"",Listas!$H$2&lt;&gt;""),IF($M753&lt;Listas!$H$2,"Média abaixo do esperado: confira",""),"")))</f>
        <v/>
      </c>
      <c r="P753" s="15" t="n"/>
    </row>
    <row r="754">
      <c r="A754" s="14" t="n"/>
      <c r="B754" s="15" t="n"/>
      <c r="C754" s="15" t="n"/>
      <c r="D754" s="15" t="n"/>
      <c r="E754" s="15" t="n"/>
      <c r="F754" s="16" t="n"/>
      <c r="G754" s="17" t="n"/>
      <c r="H754" s="18" t="n"/>
      <c r="I754" s="15" t="n"/>
      <c r="J754" s="19">
        <f>IF(OR($G754="",$H754=""),"",IF($G754=0,"",$H754/$G754))</f>
        <v/>
      </c>
      <c r="K754" s="16">
        <f>IF(OR($B754="",$F754="",$E754="Arla 32"),"",IFERROR(1/(1/SUMPRODUCT(MAX(($B$5:$B$1004=$B754)*($F$5:$F$1004&lt;$F754)*($E$5:$E$1004&lt;&gt;"Arla 32")*$F$5:$F$1004))),""))</f>
        <v/>
      </c>
      <c r="L754" s="16">
        <f>IF($K754="","",$F754-$K754)</f>
        <v/>
      </c>
      <c r="M754" s="17">
        <f>IF(OR($L754="",$G754="",$I754="Não"),"",IF($G754=0,"",$L754/$G754))</f>
        <v/>
      </c>
      <c r="N754" s="18">
        <f>IF(OR($L754="",$H754=""),"",IF($L754&lt;=0,"",$H754/$L754))</f>
        <v/>
      </c>
      <c r="O754" s="15">
        <f>IF($L754="","",IF($L754&gt;Listas!$H$3,"Km rodado alto: confira o km digitado",IF(AND($M754&lt;&gt;"",Listas!$H$2&lt;&gt;""),IF($M754&lt;Listas!$H$2,"Média abaixo do esperado: confira",""),"")))</f>
        <v/>
      </c>
      <c r="P754" s="15" t="n"/>
    </row>
    <row r="755">
      <c r="A755" s="14" t="n"/>
      <c r="B755" s="15" t="n"/>
      <c r="C755" s="15" t="n"/>
      <c r="D755" s="15" t="n"/>
      <c r="E755" s="15" t="n"/>
      <c r="F755" s="16" t="n"/>
      <c r="G755" s="17" t="n"/>
      <c r="H755" s="18" t="n"/>
      <c r="I755" s="15" t="n"/>
      <c r="J755" s="19">
        <f>IF(OR($G755="",$H755=""),"",IF($G755=0,"",$H755/$G755))</f>
        <v/>
      </c>
      <c r="K755" s="16">
        <f>IF(OR($B755="",$F755="",$E755="Arla 32"),"",IFERROR(1/(1/SUMPRODUCT(MAX(($B$5:$B$1004=$B755)*($F$5:$F$1004&lt;$F755)*($E$5:$E$1004&lt;&gt;"Arla 32")*$F$5:$F$1004))),""))</f>
        <v/>
      </c>
      <c r="L755" s="16">
        <f>IF($K755="","",$F755-$K755)</f>
        <v/>
      </c>
      <c r="M755" s="17">
        <f>IF(OR($L755="",$G755="",$I755="Não"),"",IF($G755=0,"",$L755/$G755))</f>
        <v/>
      </c>
      <c r="N755" s="18">
        <f>IF(OR($L755="",$H755=""),"",IF($L755&lt;=0,"",$H755/$L755))</f>
        <v/>
      </c>
      <c r="O755" s="15">
        <f>IF($L755="","",IF($L755&gt;Listas!$H$3,"Km rodado alto: confira o km digitado",IF(AND($M755&lt;&gt;"",Listas!$H$2&lt;&gt;""),IF($M755&lt;Listas!$H$2,"Média abaixo do esperado: confira",""),"")))</f>
        <v/>
      </c>
      <c r="P755" s="15" t="n"/>
    </row>
    <row r="756">
      <c r="A756" s="14" t="n"/>
      <c r="B756" s="15" t="n"/>
      <c r="C756" s="15" t="n"/>
      <c r="D756" s="15" t="n"/>
      <c r="E756" s="15" t="n"/>
      <c r="F756" s="16" t="n"/>
      <c r="G756" s="17" t="n"/>
      <c r="H756" s="18" t="n"/>
      <c r="I756" s="15" t="n"/>
      <c r="J756" s="19">
        <f>IF(OR($G756="",$H756=""),"",IF($G756=0,"",$H756/$G756))</f>
        <v/>
      </c>
      <c r="K756" s="16">
        <f>IF(OR($B756="",$F756="",$E756="Arla 32"),"",IFERROR(1/(1/SUMPRODUCT(MAX(($B$5:$B$1004=$B756)*($F$5:$F$1004&lt;$F756)*($E$5:$E$1004&lt;&gt;"Arla 32")*$F$5:$F$1004))),""))</f>
        <v/>
      </c>
      <c r="L756" s="16">
        <f>IF($K756="","",$F756-$K756)</f>
        <v/>
      </c>
      <c r="M756" s="17">
        <f>IF(OR($L756="",$G756="",$I756="Não"),"",IF($G756=0,"",$L756/$G756))</f>
        <v/>
      </c>
      <c r="N756" s="18">
        <f>IF(OR($L756="",$H756=""),"",IF($L756&lt;=0,"",$H756/$L756))</f>
        <v/>
      </c>
      <c r="O756" s="15">
        <f>IF($L756="","",IF($L756&gt;Listas!$H$3,"Km rodado alto: confira o km digitado",IF(AND($M756&lt;&gt;"",Listas!$H$2&lt;&gt;""),IF($M756&lt;Listas!$H$2,"Média abaixo do esperado: confira",""),"")))</f>
        <v/>
      </c>
      <c r="P756" s="15" t="n"/>
    </row>
    <row r="757">
      <c r="A757" s="14" t="n"/>
      <c r="B757" s="15" t="n"/>
      <c r="C757" s="15" t="n"/>
      <c r="D757" s="15" t="n"/>
      <c r="E757" s="15" t="n"/>
      <c r="F757" s="16" t="n"/>
      <c r="G757" s="17" t="n"/>
      <c r="H757" s="18" t="n"/>
      <c r="I757" s="15" t="n"/>
      <c r="J757" s="19">
        <f>IF(OR($G757="",$H757=""),"",IF($G757=0,"",$H757/$G757))</f>
        <v/>
      </c>
      <c r="K757" s="16">
        <f>IF(OR($B757="",$F757="",$E757="Arla 32"),"",IFERROR(1/(1/SUMPRODUCT(MAX(($B$5:$B$1004=$B757)*($F$5:$F$1004&lt;$F757)*($E$5:$E$1004&lt;&gt;"Arla 32")*$F$5:$F$1004))),""))</f>
        <v/>
      </c>
      <c r="L757" s="16">
        <f>IF($K757="","",$F757-$K757)</f>
        <v/>
      </c>
      <c r="M757" s="17">
        <f>IF(OR($L757="",$G757="",$I757="Não"),"",IF($G757=0,"",$L757/$G757))</f>
        <v/>
      </c>
      <c r="N757" s="18">
        <f>IF(OR($L757="",$H757=""),"",IF($L757&lt;=0,"",$H757/$L757))</f>
        <v/>
      </c>
      <c r="O757" s="15">
        <f>IF($L757="","",IF($L757&gt;Listas!$H$3,"Km rodado alto: confira o km digitado",IF(AND($M757&lt;&gt;"",Listas!$H$2&lt;&gt;""),IF($M757&lt;Listas!$H$2,"Média abaixo do esperado: confira",""),"")))</f>
        <v/>
      </c>
      <c r="P757" s="15" t="n"/>
    </row>
    <row r="758">
      <c r="A758" s="14" t="n"/>
      <c r="B758" s="15" t="n"/>
      <c r="C758" s="15" t="n"/>
      <c r="D758" s="15" t="n"/>
      <c r="E758" s="15" t="n"/>
      <c r="F758" s="16" t="n"/>
      <c r="G758" s="17" t="n"/>
      <c r="H758" s="18" t="n"/>
      <c r="I758" s="15" t="n"/>
      <c r="J758" s="19">
        <f>IF(OR($G758="",$H758=""),"",IF($G758=0,"",$H758/$G758))</f>
        <v/>
      </c>
      <c r="K758" s="16">
        <f>IF(OR($B758="",$F758="",$E758="Arla 32"),"",IFERROR(1/(1/SUMPRODUCT(MAX(($B$5:$B$1004=$B758)*($F$5:$F$1004&lt;$F758)*($E$5:$E$1004&lt;&gt;"Arla 32")*$F$5:$F$1004))),""))</f>
        <v/>
      </c>
      <c r="L758" s="16">
        <f>IF($K758="","",$F758-$K758)</f>
        <v/>
      </c>
      <c r="M758" s="17">
        <f>IF(OR($L758="",$G758="",$I758="Não"),"",IF($G758=0,"",$L758/$G758))</f>
        <v/>
      </c>
      <c r="N758" s="18">
        <f>IF(OR($L758="",$H758=""),"",IF($L758&lt;=0,"",$H758/$L758))</f>
        <v/>
      </c>
      <c r="O758" s="15">
        <f>IF($L758="","",IF($L758&gt;Listas!$H$3,"Km rodado alto: confira o km digitado",IF(AND($M758&lt;&gt;"",Listas!$H$2&lt;&gt;""),IF($M758&lt;Listas!$H$2,"Média abaixo do esperado: confira",""),"")))</f>
        <v/>
      </c>
      <c r="P758" s="15" t="n"/>
    </row>
    <row r="759">
      <c r="A759" s="14" t="n"/>
      <c r="B759" s="15" t="n"/>
      <c r="C759" s="15" t="n"/>
      <c r="D759" s="15" t="n"/>
      <c r="E759" s="15" t="n"/>
      <c r="F759" s="16" t="n"/>
      <c r="G759" s="17" t="n"/>
      <c r="H759" s="18" t="n"/>
      <c r="I759" s="15" t="n"/>
      <c r="J759" s="19">
        <f>IF(OR($G759="",$H759=""),"",IF($G759=0,"",$H759/$G759))</f>
        <v/>
      </c>
      <c r="K759" s="16">
        <f>IF(OR($B759="",$F759="",$E759="Arla 32"),"",IFERROR(1/(1/SUMPRODUCT(MAX(($B$5:$B$1004=$B759)*($F$5:$F$1004&lt;$F759)*($E$5:$E$1004&lt;&gt;"Arla 32")*$F$5:$F$1004))),""))</f>
        <v/>
      </c>
      <c r="L759" s="16">
        <f>IF($K759="","",$F759-$K759)</f>
        <v/>
      </c>
      <c r="M759" s="17">
        <f>IF(OR($L759="",$G759="",$I759="Não"),"",IF($G759=0,"",$L759/$G759))</f>
        <v/>
      </c>
      <c r="N759" s="18">
        <f>IF(OR($L759="",$H759=""),"",IF($L759&lt;=0,"",$H759/$L759))</f>
        <v/>
      </c>
      <c r="O759" s="15">
        <f>IF($L759="","",IF($L759&gt;Listas!$H$3,"Km rodado alto: confira o km digitado",IF(AND($M759&lt;&gt;"",Listas!$H$2&lt;&gt;""),IF($M759&lt;Listas!$H$2,"Média abaixo do esperado: confira",""),"")))</f>
        <v/>
      </c>
      <c r="P759" s="15" t="n"/>
    </row>
    <row r="760">
      <c r="A760" s="14" t="n"/>
      <c r="B760" s="15" t="n"/>
      <c r="C760" s="15" t="n"/>
      <c r="D760" s="15" t="n"/>
      <c r="E760" s="15" t="n"/>
      <c r="F760" s="16" t="n"/>
      <c r="G760" s="17" t="n"/>
      <c r="H760" s="18" t="n"/>
      <c r="I760" s="15" t="n"/>
      <c r="J760" s="19">
        <f>IF(OR($G760="",$H760=""),"",IF($G760=0,"",$H760/$G760))</f>
        <v/>
      </c>
      <c r="K760" s="16">
        <f>IF(OR($B760="",$F760="",$E760="Arla 32"),"",IFERROR(1/(1/SUMPRODUCT(MAX(($B$5:$B$1004=$B760)*($F$5:$F$1004&lt;$F760)*($E$5:$E$1004&lt;&gt;"Arla 32")*$F$5:$F$1004))),""))</f>
        <v/>
      </c>
      <c r="L760" s="16">
        <f>IF($K760="","",$F760-$K760)</f>
        <v/>
      </c>
      <c r="M760" s="17">
        <f>IF(OR($L760="",$G760="",$I760="Não"),"",IF($G760=0,"",$L760/$G760))</f>
        <v/>
      </c>
      <c r="N760" s="18">
        <f>IF(OR($L760="",$H760=""),"",IF($L760&lt;=0,"",$H760/$L760))</f>
        <v/>
      </c>
      <c r="O760" s="15">
        <f>IF($L760="","",IF($L760&gt;Listas!$H$3,"Km rodado alto: confira o km digitado",IF(AND($M760&lt;&gt;"",Listas!$H$2&lt;&gt;""),IF($M760&lt;Listas!$H$2,"Média abaixo do esperado: confira",""),"")))</f>
        <v/>
      </c>
      <c r="P760" s="15" t="n"/>
    </row>
    <row r="761">
      <c r="A761" s="14" t="n"/>
      <c r="B761" s="15" t="n"/>
      <c r="C761" s="15" t="n"/>
      <c r="D761" s="15" t="n"/>
      <c r="E761" s="15" t="n"/>
      <c r="F761" s="16" t="n"/>
      <c r="G761" s="17" t="n"/>
      <c r="H761" s="18" t="n"/>
      <c r="I761" s="15" t="n"/>
      <c r="J761" s="19">
        <f>IF(OR($G761="",$H761=""),"",IF($G761=0,"",$H761/$G761))</f>
        <v/>
      </c>
      <c r="K761" s="16">
        <f>IF(OR($B761="",$F761="",$E761="Arla 32"),"",IFERROR(1/(1/SUMPRODUCT(MAX(($B$5:$B$1004=$B761)*($F$5:$F$1004&lt;$F761)*($E$5:$E$1004&lt;&gt;"Arla 32")*$F$5:$F$1004))),""))</f>
        <v/>
      </c>
      <c r="L761" s="16">
        <f>IF($K761="","",$F761-$K761)</f>
        <v/>
      </c>
      <c r="M761" s="17">
        <f>IF(OR($L761="",$G761="",$I761="Não"),"",IF($G761=0,"",$L761/$G761))</f>
        <v/>
      </c>
      <c r="N761" s="18">
        <f>IF(OR($L761="",$H761=""),"",IF($L761&lt;=0,"",$H761/$L761))</f>
        <v/>
      </c>
      <c r="O761" s="15">
        <f>IF($L761="","",IF($L761&gt;Listas!$H$3,"Km rodado alto: confira o km digitado",IF(AND($M761&lt;&gt;"",Listas!$H$2&lt;&gt;""),IF($M761&lt;Listas!$H$2,"Média abaixo do esperado: confira",""),"")))</f>
        <v/>
      </c>
      <c r="P761" s="15" t="n"/>
    </row>
    <row r="762">
      <c r="A762" s="14" t="n"/>
      <c r="B762" s="15" t="n"/>
      <c r="C762" s="15" t="n"/>
      <c r="D762" s="15" t="n"/>
      <c r="E762" s="15" t="n"/>
      <c r="F762" s="16" t="n"/>
      <c r="G762" s="17" t="n"/>
      <c r="H762" s="18" t="n"/>
      <c r="I762" s="15" t="n"/>
      <c r="J762" s="19">
        <f>IF(OR($G762="",$H762=""),"",IF($G762=0,"",$H762/$G762))</f>
        <v/>
      </c>
      <c r="K762" s="16">
        <f>IF(OR($B762="",$F762="",$E762="Arla 32"),"",IFERROR(1/(1/SUMPRODUCT(MAX(($B$5:$B$1004=$B762)*($F$5:$F$1004&lt;$F762)*($E$5:$E$1004&lt;&gt;"Arla 32")*$F$5:$F$1004))),""))</f>
        <v/>
      </c>
      <c r="L762" s="16">
        <f>IF($K762="","",$F762-$K762)</f>
        <v/>
      </c>
      <c r="M762" s="17">
        <f>IF(OR($L762="",$G762="",$I762="Não"),"",IF($G762=0,"",$L762/$G762))</f>
        <v/>
      </c>
      <c r="N762" s="18">
        <f>IF(OR($L762="",$H762=""),"",IF($L762&lt;=0,"",$H762/$L762))</f>
        <v/>
      </c>
      <c r="O762" s="15">
        <f>IF($L762="","",IF($L762&gt;Listas!$H$3,"Km rodado alto: confira o km digitado",IF(AND($M762&lt;&gt;"",Listas!$H$2&lt;&gt;""),IF($M762&lt;Listas!$H$2,"Média abaixo do esperado: confira",""),"")))</f>
        <v/>
      </c>
      <c r="P762" s="15" t="n"/>
    </row>
    <row r="763">
      <c r="A763" s="14" t="n"/>
      <c r="B763" s="15" t="n"/>
      <c r="C763" s="15" t="n"/>
      <c r="D763" s="15" t="n"/>
      <c r="E763" s="15" t="n"/>
      <c r="F763" s="16" t="n"/>
      <c r="G763" s="17" t="n"/>
      <c r="H763" s="18" t="n"/>
      <c r="I763" s="15" t="n"/>
      <c r="J763" s="19">
        <f>IF(OR($G763="",$H763=""),"",IF($G763=0,"",$H763/$G763))</f>
        <v/>
      </c>
      <c r="K763" s="16">
        <f>IF(OR($B763="",$F763="",$E763="Arla 32"),"",IFERROR(1/(1/SUMPRODUCT(MAX(($B$5:$B$1004=$B763)*($F$5:$F$1004&lt;$F763)*($E$5:$E$1004&lt;&gt;"Arla 32")*$F$5:$F$1004))),""))</f>
        <v/>
      </c>
      <c r="L763" s="16">
        <f>IF($K763="","",$F763-$K763)</f>
        <v/>
      </c>
      <c r="M763" s="17">
        <f>IF(OR($L763="",$G763="",$I763="Não"),"",IF($G763=0,"",$L763/$G763))</f>
        <v/>
      </c>
      <c r="N763" s="18">
        <f>IF(OR($L763="",$H763=""),"",IF($L763&lt;=0,"",$H763/$L763))</f>
        <v/>
      </c>
      <c r="O763" s="15">
        <f>IF($L763="","",IF($L763&gt;Listas!$H$3,"Km rodado alto: confira o km digitado",IF(AND($M763&lt;&gt;"",Listas!$H$2&lt;&gt;""),IF($M763&lt;Listas!$H$2,"Média abaixo do esperado: confira",""),"")))</f>
        <v/>
      </c>
      <c r="P763" s="15" t="n"/>
    </row>
    <row r="764">
      <c r="A764" s="14" t="n"/>
      <c r="B764" s="15" t="n"/>
      <c r="C764" s="15" t="n"/>
      <c r="D764" s="15" t="n"/>
      <c r="E764" s="15" t="n"/>
      <c r="F764" s="16" t="n"/>
      <c r="G764" s="17" t="n"/>
      <c r="H764" s="18" t="n"/>
      <c r="I764" s="15" t="n"/>
      <c r="J764" s="19">
        <f>IF(OR($G764="",$H764=""),"",IF($G764=0,"",$H764/$G764))</f>
        <v/>
      </c>
      <c r="K764" s="16">
        <f>IF(OR($B764="",$F764="",$E764="Arla 32"),"",IFERROR(1/(1/SUMPRODUCT(MAX(($B$5:$B$1004=$B764)*($F$5:$F$1004&lt;$F764)*($E$5:$E$1004&lt;&gt;"Arla 32")*$F$5:$F$1004))),""))</f>
        <v/>
      </c>
      <c r="L764" s="16">
        <f>IF($K764="","",$F764-$K764)</f>
        <v/>
      </c>
      <c r="M764" s="17">
        <f>IF(OR($L764="",$G764="",$I764="Não"),"",IF($G764=0,"",$L764/$G764))</f>
        <v/>
      </c>
      <c r="N764" s="18">
        <f>IF(OR($L764="",$H764=""),"",IF($L764&lt;=0,"",$H764/$L764))</f>
        <v/>
      </c>
      <c r="O764" s="15">
        <f>IF($L764="","",IF($L764&gt;Listas!$H$3,"Km rodado alto: confira o km digitado",IF(AND($M764&lt;&gt;"",Listas!$H$2&lt;&gt;""),IF($M764&lt;Listas!$H$2,"Média abaixo do esperado: confira",""),"")))</f>
        <v/>
      </c>
      <c r="P764" s="15" t="n"/>
    </row>
    <row r="765">
      <c r="A765" s="14" t="n"/>
      <c r="B765" s="15" t="n"/>
      <c r="C765" s="15" t="n"/>
      <c r="D765" s="15" t="n"/>
      <c r="E765" s="15" t="n"/>
      <c r="F765" s="16" t="n"/>
      <c r="G765" s="17" t="n"/>
      <c r="H765" s="18" t="n"/>
      <c r="I765" s="15" t="n"/>
      <c r="J765" s="19">
        <f>IF(OR($G765="",$H765=""),"",IF($G765=0,"",$H765/$G765))</f>
        <v/>
      </c>
      <c r="K765" s="16">
        <f>IF(OR($B765="",$F765="",$E765="Arla 32"),"",IFERROR(1/(1/SUMPRODUCT(MAX(($B$5:$B$1004=$B765)*($F$5:$F$1004&lt;$F765)*($E$5:$E$1004&lt;&gt;"Arla 32")*$F$5:$F$1004))),""))</f>
        <v/>
      </c>
      <c r="L765" s="16">
        <f>IF($K765="","",$F765-$K765)</f>
        <v/>
      </c>
      <c r="M765" s="17">
        <f>IF(OR($L765="",$G765="",$I765="Não"),"",IF($G765=0,"",$L765/$G765))</f>
        <v/>
      </c>
      <c r="N765" s="18">
        <f>IF(OR($L765="",$H765=""),"",IF($L765&lt;=0,"",$H765/$L765))</f>
        <v/>
      </c>
      <c r="O765" s="15">
        <f>IF($L765="","",IF($L765&gt;Listas!$H$3,"Km rodado alto: confira o km digitado",IF(AND($M765&lt;&gt;"",Listas!$H$2&lt;&gt;""),IF($M765&lt;Listas!$H$2,"Média abaixo do esperado: confira",""),"")))</f>
        <v/>
      </c>
      <c r="P765" s="15" t="n"/>
    </row>
    <row r="766">
      <c r="A766" s="14" t="n"/>
      <c r="B766" s="15" t="n"/>
      <c r="C766" s="15" t="n"/>
      <c r="D766" s="15" t="n"/>
      <c r="E766" s="15" t="n"/>
      <c r="F766" s="16" t="n"/>
      <c r="G766" s="17" t="n"/>
      <c r="H766" s="18" t="n"/>
      <c r="I766" s="15" t="n"/>
      <c r="J766" s="19">
        <f>IF(OR($G766="",$H766=""),"",IF($G766=0,"",$H766/$G766))</f>
        <v/>
      </c>
      <c r="K766" s="16">
        <f>IF(OR($B766="",$F766="",$E766="Arla 32"),"",IFERROR(1/(1/SUMPRODUCT(MAX(($B$5:$B$1004=$B766)*($F$5:$F$1004&lt;$F766)*($E$5:$E$1004&lt;&gt;"Arla 32")*$F$5:$F$1004))),""))</f>
        <v/>
      </c>
      <c r="L766" s="16">
        <f>IF($K766="","",$F766-$K766)</f>
        <v/>
      </c>
      <c r="M766" s="17">
        <f>IF(OR($L766="",$G766="",$I766="Não"),"",IF($G766=0,"",$L766/$G766))</f>
        <v/>
      </c>
      <c r="N766" s="18">
        <f>IF(OR($L766="",$H766=""),"",IF($L766&lt;=0,"",$H766/$L766))</f>
        <v/>
      </c>
      <c r="O766" s="15">
        <f>IF($L766="","",IF($L766&gt;Listas!$H$3,"Km rodado alto: confira o km digitado",IF(AND($M766&lt;&gt;"",Listas!$H$2&lt;&gt;""),IF($M766&lt;Listas!$H$2,"Média abaixo do esperado: confira",""),"")))</f>
        <v/>
      </c>
      <c r="P766" s="15" t="n"/>
    </row>
    <row r="767">
      <c r="A767" s="14" t="n"/>
      <c r="B767" s="15" t="n"/>
      <c r="C767" s="15" t="n"/>
      <c r="D767" s="15" t="n"/>
      <c r="E767" s="15" t="n"/>
      <c r="F767" s="16" t="n"/>
      <c r="G767" s="17" t="n"/>
      <c r="H767" s="18" t="n"/>
      <c r="I767" s="15" t="n"/>
      <c r="J767" s="19">
        <f>IF(OR($G767="",$H767=""),"",IF($G767=0,"",$H767/$G767))</f>
        <v/>
      </c>
      <c r="K767" s="16">
        <f>IF(OR($B767="",$F767="",$E767="Arla 32"),"",IFERROR(1/(1/SUMPRODUCT(MAX(($B$5:$B$1004=$B767)*($F$5:$F$1004&lt;$F767)*($E$5:$E$1004&lt;&gt;"Arla 32")*$F$5:$F$1004))),""))</f>
        <v/>
      </c>
      <c r="L767" s="16">
        <f>IF($K767="","",$F767-$K767)</f>
        <v/>
      </c>
      <c r="M767" s="17">
        <f>IF(OR($L767="",$G767="",$I767="Não"),"",IF($G767=0,"",$L767/$G767))</f>
        <v/>
      </c>
      <c r="N767" s="18">
        <f>IF(OR($L767="",$H767=""),"",IF($L767&lt;=0,"",$H767/$L767))</f>
        <v/>
      </c>
      <c r="O767" s="15">
        <f>IF($L767="","",IF($L767&gt;Listas!$H$3,"Km rodado alto: confira o km digitado",IF(AND($M767&lt;&gt;"",Listas!$H$2&lt;&gt;""),IF($M767&lt;Listas!$H$2,"Média abaixo do esperado: confira",""),"")))</f>
        <v/>
      </c>
      <c r="P767" s="15" t="n"/>
    </row>
    <row r="768">
      <c r="A768" s="14" t="n"/>
      <c r="B768" s="15" t="n"/>
      <c r="C768" s="15" t="n"/>
      <c r="D768" s="15" t="n"/>
      <c r="E768" s="15" t="n"/>
      <c r="F768" s="16" t="n"/>
      <c r="G768" s="17" t="n"/>
      <c r="H768" s="18" t="n"/>
      <c r="I768" s="15" t="n"/>
      <c r="J768" s="19">
        <f>IF(OR($G768="",$H768=""),"",IF($G768=0,"",$H768/$G768))</f>
        <v/>
      </c>
      <c r="K768" s="16">
        <f>IF(OR($B768="",$F768="",$E768="Arla 32"),"",IFERROR(1/(1/SUMPRODUCT(MAX(($B$5:$B$1004=$B768)*($F$5:$F$1004&lt;$F768)*($E$5:$E$1004&lt;&gt;"Arla 32")*$F$5:$F$1004))),""))</f>
        <v/>
      </c>
      <c r="L768" s="16">
        <f>IF($K768="","",$F768-$K768)</f>
        <v/>
      </c>
      <c r="M768" s="17">
        <f>IF(OR($L768="",$G768="",$I768="Não"),"",IF($G768=0,"",$L768/$G768))</f>
        <v/>
      </c>
      <c r="N768" s="18">
        <f>IF(OR($L768="",$H768=""),"",IF($L768&lt;=0,"",$H768/$L768))</f>
        <v/>
      </c>
      <c r="O768" s="15">
        <f>IF($L768="","",IF($L768&gt;Listas!$H$3,"Km rodado alto: confira o km digitado",IF(AND($M768&lt;&gt;"",Listas!$H$2&lt;&gt;""),IF($M768&lt;Listas!$H$2,"Média abaixo do esperado: confira",""),"")))</f>
        <v/>
      </c>
      <c r="P768" s="15" t="n"/>
    </row>
    <row r="769">
      <c r="A769" s="14" t="n"/>
      <c r="B769" s="15" t="n"/>
      <c r="C769" s="15" t="n"/>
      <c r="D769" s="15" t="n"/>
      <c r="E769" s="15" t="n"/>
      <c r="F769" s="16" t="n"/>
      <c r="G769" s="17" t="n"/>
      <c r="H769" s="18" t="n"/>
      <c r="I769" s="15" t="n"/>
      <c r="J769" s="19">
        <f>IF(OR($G769="",$H769=""),"",IF($G769=0,"",$H769/$G769))</f>
        <v/>
      </c>
      <c r="K769" s="16">
        <f>IF(OR($B769="",$F769="",$E769="Arla 32"),"",IFERROR(1/(1/SUMPRODUCT(MAX(($B$5:$B$1004=$B769)*($F$5:$F$1004&lt;$F769)*($E$5:$E$1004&lt;&gt;"Arla 32")*$F$5:$F$1004))),""))</f>
        <v/>
      </c>
      <c r="L769" s="16">
        <f>IF($K769="","",$F769-$K769)</f>
        <v/>
      </c>
      <c r="M769" s="17">
        <f>IF(OR($L769="",$G769="",$I769="Não"),"",IF($G769=0,"",$L769/$G769))</f>
        <v/>
      </c>
      <c r="N769" s="18">
        <f>IF(OR($L769="",$H769=""),"",IF($L769&lt;=0,"",$H769/$L769))</f>
        <v/>
      </c>
      <c r="O769" s="15">
        <f>IF($L769="","",IF($L769&gt;Listas!$H$3,"Km rodado alto: confira o km digitado",IF(AND($M769&lt;&gt;"",Listas!$H$2&lt;&gt;""),IF($M769&lt;Listas!$H$2,"Média abaixo do esperado: confira",""),"")))</f>
        <v/>
      </c>
      <c r="P769" s="15" t="n"/>
    </row>
    <row r="770">
      <c r="A770" s="14" t="n"/>
      <c r="B770" s="15" t="n"/>
      <c r="C770" s="15" t="n"/>
      <c r="D770" s="15" t="n"/>
      <c r="E770" s="15" t="n"/>
      <c r="F770" s="16" t="n"/>
      <c r="G770" s="17" t="n"/>
      <c r="H770" s="18" t="n"/>
      <c r="I770" s="15" t="n"/>
      <c r="J770" s="19">
        <f>IF(OR($G770="",$H770=""),"",IF($G770=0,"",$H770/$G770))</f>
        <v/>
      </c>
      <c r="K770" s="16">
        <f>IF(OR($B770="",$F770="",$E770="Arla 32"),"",IFERROR(1/(1/SUMPRODUCT(MAX(($B$5:$B$1004=$B770)*($F$5:$F$1004&lt;$F770)*($E$5:$E$1004&lt;&gt;"Arla 32")*$F$5:$F$1004))),""))</f>
        <v/>
      </c>
      <c r="L770" s="16">
        <f>IF($K770="","",$F770-$K770)</f>
        <v/>
      </c>
      <c r="M770" s="17">
        <f>IF(OR($L770="",$G770="",$I770="Não"),"",IF($G770=0,"",$L770/$G770))</f>
        <v/>
      </c>
      <c r="N770" s="18">
        <f>IF(OR($L770="",$H770=""),"",IF($L770&lt;=0,"",$H770/$L770))</f>
        <v/>
      </c>
      <c r="O770" s="15">
        <f>IF($L770="","",IF($L770&gt;Listas!$H$3,"Km rodado alto: confira o km digitado",IF(AND($M770&lt;&gt;"",Listas!$H$2&lt;&gt;""),IF($M770&lt;Listas!$H$2,"Média abaixo do esperado: confira",""),"")))</f>
        <v/>
      </c>
      <c r="P770" s="15" t="n"/>
    </row>
    <row r="771">
      <c r="A771" s="14" t="n"/>
      <c r="B771" s="15" t="n"/>
      <c r="C771" s="15" t="n"/>
      <c r="D771" s="15" t="n"/>
      <c r="E771" s="15" t="n"/>
      <c r="F771" s="16" t="n"/>
      <c r="G771" s="17" t="n"/>
      <c r="H771" s="18" t="n"/>
      <c r="I771" s="15" t="n"/>
      <c r="J771" s="19">
        <f>IF(OR($G771="",$H771=""),"",IF($G771=0,"",$H771/$G771))</f>
        <v/>
      </c>
      <c r="K771" s="16">
        <f>IF(OR($B771="",$F771="",$E771="Arla 32"),"",IFERROR(1/(1/SUMPRODUCT(MAX(($B$5:$B$1004=$B771)*($F$5:$F$1004&lt;$F771)*($E$5:$E$1004&lt;&gt;"Arla 32")*$F$5:$F$1004))),""))</f>
        <v/>
      </c>
      <c r="L771" s="16">
        <f>IF($K771="","",$F771-$K771)</f>
        <v/>
      </c>
      <c r="M771" s="17">
        <f>IF(OR($L771="",$G771="",$I771="Não"),"",IF($G771=0,"",$L771/$G771))</f>
        <v/>
      </c>
      <c r="N771" s="18">
        <f>IF(OR($L771="",$H771=""),"",IF($L771&lt;=0,"",$H771/$L771))</f>
        <v/>
      </c>
      <c r="O771" s="15">
        <f>IF($L771="","",IF($L771&gt;Listas!$H$3,"Km rodado alto: confira o km digitado",IF(AND($M771&lt;&gt;"",Listas!$H$2&lt;&gt;""),IF($M771&lt;Listas!$H$2,"Média abaixo do esperado: confira",""),"")))</f>
        <v/>
      </c>
      <c r="P771" s="15" t="n"/>
    </row>
    <row r="772">
      <c r="A772" s="14" t="n"/>
      <c r="B772" s="15" t="n"/>
      <c r="C772" s="15" t="n"/>
      <c r="D772" s="15" t="n"/>
      <c r="E772" s="15" t="n"/>
      <c r="F772" s="16" t="n"/>
      <c r="G772" s="17" t="n"/>
      <c r="H772" s="18" t="n"/>
      <c r="I772" s="15" t="n"/>
      <c r="J772" s="19">
        <f>IF(OR($G772="",$H772=""),"",IF($G772=0,"",$H772/$G772))</f>
        <v/>
      </c>
      <c r="K772" s="16">
        <f>IF(OR($B772="",$F772="",$E772="Arla 32"),"",IFERROR(1/(1/SUMPRODUCT(MAX(($B$5:$B$1004=$B772)*($F$5:$F$1004&lt;$F772)*($E$5:$E$1004&lt;&gt;"Arla 32")*$F$5:$F$1004))),""))</f>
        <v/>
      </c>
      <c r="L772" s="16">
        <f>IF($K772="","",$F772-$K772)</f>
        <v/>
      </c>
      <c r="M772" s="17">
        <f>IF(OR($L772="",$G772="",$I772="Não"),"",IF($G772=0,"",$L772/$G772))</f>
        <v/>
      </c>
      <c r="N772" s="18">
        <f>IF(OR($L772="",$H772=""),"",IF($L772&lt;=0,"",$H772/$L772))</f>
        <v/>
      </c>
      <c r="O772" s="15">
        <f>IF($L772="","",IF($L772&gt;Listas!$H$3,"Km rodado alto: confira o km digitado",IF(AND($M772&lt;&gt;"",Listas!$H$2&lt;&gt;""),IF($M772&lt;Listas!$H$2,"Média abaixo do esperado: confira",""),"")))</f>
        <v/>
      </c>
      <c r="P772" s="15" t="n"/>
    </row>
    <row r="773">
      <c r="A773" s="14" t="n"/>
      <c r="B773" s="15" t="n"/>
      <c r="C773" s="15" t="n"/>
      <c r="D773" s="15" t="n"/>
      <c r="E773" s="15" t="n"/>
      <c r="F773" s="16" t="n"/>
      <c r="G773" s="17" t="n"/>
      <c r="H773" s="18" t="n"/>
      <c r="I773" s="15" t="n"/>
      <c r="J773" s="19">
        <f>IF(OR($G773="",$H773=""),"",IF($G773=0,"",$H773/$G773))</f>
        <v/>
      </c>
      <c r="K773" s="16">
        <f>IF(OR($B773="",$F773="",$E773="Arla 32"),"",IFERROR(1/(1/SUMPRODUCT(MAX(($B$5:$B$1004=$B773)*($F$5:$F$1004&lt;$F773)*($E$5:$E$1004&lt;&gt;"Arla 32")*$F$5:$F$1004))),""))</f>
        <v/>
      </c>
      <c r="L773" s="16">
        <f>IF($K773="","",$F773-$K773)</f>
        <v/>
      </c>
      <c r="M773" s="17">
        <f>IF(OR($L773="",$G773="",$I773="Não"),"",IF($G773=0,"",$L773/$G773))</f>
        <v/>
      </c>
      <c r="N773" s="18">
        <f>IF(OR($L773="",$H773=""),"",IF($L773&lt;=0,"",$H773/$L773))</f>
        <v/>
      </c>
      <c r="O773" s="15">
        <f>IF($L773="","",IF($L773&gt;Listas!$H$3,"Km rodado alto: confira o km digitado",IF(AND($M773&lt;&gt;"",Listas!$H$2&lt;&gt;""),IF($M773&lt;Listas!$H$2,"Média abaixo do esperado: confira",""),"")))</f>
        <v/>
      </c>
      <c r="P773" s="15" t="n"/>
    </row>
    <row r="774">
      <c r="A774" s="14" t="n"/>
      <c r="B774" s="15" t="n"/>
      <c r="C774" s="15" t="n"/>
      <c r="D774" s="15" t="n"/>
      <c r="E774" s="15" t="n"/>
      <c r="F774" s="16" t="n"/>
      <c r="G774" s="17" t="n"/>
      <c r="H774" s="18" t="n"/>
      <c r="I774" s="15" t="n"/>
      <c r="J774" s="19">
        <f>IF(OR($G774="",$H774=""),"",IF($G774=0,"",$H774/$G774))</f>
        <v/>
      </c>
      <c r="K774" s="16">
        <f>IF(OR($B774="",$F774="",$E774="Arla 32"),"",IFERROR(1/(1/SUMPRODUCT(MAX(($B$5:$B$1004=$B774)*($F$5:$F$1004&lt;$F774)*($E$5:$E$1004&lt;&gt;"Arla 32")*$F$5:$F$1004))),""))</f>
        <v/>
      </c>
      <c r="L774" s="16">
        <f>IF($K774="","",$F774-$K774)</f>
        <v/>
      </c>
      <c r="M774" s="17">
        <f>IF(OR($L774="",$G774="",$I774="Não"),"",IF($G774=0,"",$L774/$G774))</f>
        <v/>
      </c>
      <c r="N774" s="18">
        <f>IF(OR($L774="",$H774=""),"",IF($L774&lt;=0,"",$H774/$L774))</f>
        <v/>
      </c>
      <c r="O774" s="15">
        <f>IF($L774="","",IF($L774&gt;Listas!$H$3,"Km rodado alto: confira o km digitado",IF(AND($M774&lt;&gt;"",Listas!$H$2&lt;&gt;""),IF($M774&lt;Listas!$H$2,"Média abaixo do esperado: confira",""),"")))</f>
        <v/>
      </c>
      <c r="P774" s="15" t="n"/>
    </row>
    <row r="775">
      <c r="A775" s="14" t="n"/>
      <c r="B775" s="15" t="n"/>
      <c r="C775" s="15" t="n"/>
      <c r="D775" s="15" t="n"/>
      <c r="E775" s="15" t="n"/>
      <c r="F775" s="16" t="n"/>
      <c r="G775" s="17" t="n"/>
      <c r="H775" s="18" t="n"/>
      <c r="I775" s="15" t="n"/>
      <c r="J775" s="19">
        <f>IF(OR($G775="",$H775=""),"",IF($G775=0,"",$H775/$G775))</f>
        <v/>
      </c>
      <c r="K775" s="16">
        <f>IF(OR($B775="",$F775="",$E775="Arla 32"),"",IFERROR(1/(1/SUMPRODUCT(MAX(($B$5:$B$1004=$B775)*($F$5:$F$1004&lt;$F775)*($E$5:$E$1004&lt;&gt;"Arla 32")*$F$5:$F$1004))),""))</f>
        <v/>
      </c>
      <c r="L775" s="16">
        <f>IF($K775="","",$F775-$K775)</f>
        <v/>
      </c>
      <c r="M775" s="17">
        <f>IF(OR($L775="",$G775="",$I775="Não"),"",IF($G775=0,"",$L775/$G775))</f>
        <v/>
      </c>
      <c r="N775" s="18">
        <f>IF(OR($L775="",$H775=""),"",IF($L775&lt;=0,"",$H775/$L775))</f>
        <v/>
      </c>
      <c r="O775" s="15">
        <f>IF($L775="","",IF($L775&gt;Listas!$H$3,"Km rodado alto: confira o km digitado",IF(AND($M775&lt;&gt;"",Listas!$H$2&lt;&gt;""),IF($M775&lt;Listas!$H$2,"Média abaixo do esperado: confira",""),"")))</f>
        <v/>
      </c>
      <c r="P775" s="15" t="n"/>
    </row>
    <row r="776">
      <c r="A776" s="14" t="n"/>
      <c r="B776" s="15" t="n"/>
      <c r="C776" s="15" t="n"/>
      <c r="D776" s="15" t="n"/>
      <c r="E776" s="15" t="n"/>
      <c r="F776" s="16" t="n"/>
      <c r="G776" s="17" t="n"/>
      <c r="H776" s="18" t="n"/>
      <c r="I776" s="15" t="n"/>
      <c r="J776" s="19">
        <f>IF(OR($G776="",$H776=""),"",IF($G776=0,"",$H776/$G776))</f>
        <v/>
      </c>
      <c r="K776" s="16">
        <f>IF(OR($B776="",$F776="",$E776="Arla 32"),"",IFERROR(1/(1/SUMPRODUCT(MAX(($B$5:$B$1004=$B776)*($F$5:$F$1004&lt;$F776)*($E$5:$E$1004&lt;&gt;"Arla 32")*$F$5:$F$1004))),""))</f>
        <v/>
      </c>
      <c r="L776" s="16">
        <f>IF($K776="","",$F776-$K776)</f>
        <v/>
      </c>
      <c r="M776" s="17">
        <f>IF(OR($L776="",$G776="",$I776="Não"),"",IF($G776=0,"",$L776/$G776))</f>
        <v/>
      </c>
      <c r="N776" s="18">
        <f>IF(OR($L776="",$H776=""),"",IF($L776&lt;=0,"",$H776/$L776))</f>
        <v/>
      </c>
      <c r="O776" s="15">
        <f>IF($L776="","",IF($L776&gt;Listas!$H$3,"Km rodado alto: confira o km digitado",IF(AND($M776&lt;&gt;"",Listas!$H$2&lt;&gt;""),IF($M776&lt;Listas!$H$2,"Média abaixo do esperado: confira",""),"")))</f>
        <v/>
      </c>
      <c r="P776" s="15" t="n"/>
    </row>
    <row r="777">
      <c r="A777" s="14" t="n"/>
      <c r="B777" s="15" t="n"/>
      <c r="C777" s="15" t="n"/>
      <c r="D777" s="15" t="n"/>
      <c r="E777" s="15" t="n"/>
      <c r="F777" s="16" t="n"/>
      <c r="G777" s="17" t="n"/>
      <c r="H777" s="18" t="n"/>
      <c r="I777" s="15" t="n"/>
      <c r="J777" s="19">
        <f>IF(OR($G777="",$H777=""),"",IF($G777=0,"",$H777/$G777))</f>
        <v/>
      </c>
      <c r="K777" s="16">
        <f>IF(OR($B777="",$F777="",$E777="Arla 32"),"",IFERROR(1/(1/SUMPRODUCT(MAX(($B$5:$B$1004=$B777)*($F$5:$F$1004&lt;$F777)*($E$5:$E$1004&lt;&gt;"Arla 32")*$F$5:$F$1004))),""))</f>
        <v/>
      </c>
      <c r="L777" s="16">
        <f>IF($K777="","",$F777-$K777)</f>
        <v/>
      </c>
      <c r="M777" s="17">
        <f>IF(OR($L777="",$G777="",$I777="Não"),"",IF($G777=0,"",$L777/$G777))</f>
        <v/>
      </c>
      <c r="N777" s="18">
        <f>IF(OR($L777="",$H777=""),"",IF($L777&lt;=0,"",$H777/$L777))</f>
        <v/>
      </c>
      <c r="O777" s="15">
        <f>IF($L777="","",IF($L777&gt;Listas!$H$3,"Km rodado alto: confira o km digitado",IF(AND($M777&lt;&gt;"",Listas!$H$2&lt;&gt;""),IF($M777&lt;Listas!$H$2,"Média abaixo do esperado: confira",""),"")))</f>
        <v/>
      </c>
      <c r="P777" s="15" t="n"/>
    </row>
    <row r="778">
      <c r="A778" s="14" t="n"/>
      <c r="B778" s="15" t="n"/>
      <c r="C778" s="15" t="n"/>
      <c r="D778" s="15" t="n"/>
      <c r="E778" s="15" t="n"/>
      <c r="F778" s="16" t="n"/>
      <c r="G778" s="17" t="n"/>
      <c r="H778" s="18" t="n"/>
      <c r="I778" s="15" t="n"/>
      <c r="J778" s="19">
        <f>IF(OR($G778="",$H778=""),"",IF($G778=0,"",$H778/$G778))</f>
        <v/>
      </c>
      <c r="K778" s="16">
        <f>IF(OR($B778="",$F778="",$E778="Arla 32"),"",IFERROR(1/(1/SUMPRODUCT(MAX(($B$5:$B$1004=$B778)*($F$5:$F$1004&lt;$F778)*($E$5:$E$1004&lt;&gt;"Arla 32")*$F$5:$F$1004))),""))</f>
        <v/>
      </c>
      <c r="L778" s="16">
        <f>IF($K778="","",$F778-$K778)</f>
        <v/>
      </c>
      <c r="M778" s="17">
        <f>IF(OR($L778="",$G778="",$I778="Não"),"",IF($G778=0,"",$L778/$G778))</f>
        <v/>
      </c>
      <c r="N778" s="18">
        <f>IF(OR($L778="",$H778=""),"",IF($L778&lt;=0,"",$H778/$L778))</f>
        <v/>
      </c>
      <c r="O778" s="15">
        <f>IF($L778="","",IF($L778&gt;Listas!$H$3,"Km rodado alto: confira o km digitado",IF(AND($M778&lt;&gt;"",Listas!$H$2&lt;&gt;""),IF($M778&lt;Listas!$H$2,"Média abaixo do esperado: confira",""),"")))</f>
        <v/>
      </c>
      <c r="P778" s="15" t="n"/>
    </row>
    <row r="779">
      <c r="A779" s="14" t="n"/>
      <c r="B779" s="15" t="n"/>
      <c r="C779" s="15" t="n"/>
      <c r="D779" s="15" t="n"/>
      <c r="E779" s="15" t="n"/>
      <c r="F779" s="16" t="n"/>
      <c r="G779" s="17" t="n"/>
      <c r="H779" s="18" t="n"/>
      <c r="I779" s="15" t="n"/>
      <c r="J779" s="19">
        <f>IF(OR($G779="",$H779=""),"",IF($G779=0,"",$H779/$G779))</f>
        <v/>
      </c>
      <c r="K779" s="16">
        <f>IF(OR($B779="",$F779="",$E779="Arla 32"),"",IFERROR(1/(1/SUMPRODUCT(MAX(($B$5:$B$1004=$B779)*($F$5:$F$1004&lt;$F779)*($E$5:$E$1004&lt;&gt;"Arla 32")*$F$5:$F$1004))),""))</f>
        <v/>
      </c>
      <c r="L779" s="16">
        <f>IF($K779="","",$F779-$K779)</f>
        <v/>
      </c>
      <c r="M779" s="17">
        <f>IF(OR($L779="",$G779="",$I779="Não"),"",IF($G779=0,"",$L779/$G779))</f>
        <v/>
      </c>
      <c r="N779" s="18">
        <f>IF(OR($L779="",$H779=""),"",IF($L779&lt;=0,"",$H779/$L779))</f>
        <v/>
      </c>
      <c r="O779" s="15">
        <f>IF($L779="","",IF($L779&gt;Listas!$H$3,"Km rodado alto: confira o km digitado",IF(AND($M779&lt;&gt;"",Listas!$H$2&lt;&gt;""),IF($M779&lt;Listas!$H$2,"Média abaixo do esperado: confira",""),"")))</f>
        <v/>
      </c>
      <c r="P779" s="15" t="n"/>
    </row>
    <row r="780">
      <c r="A780" s="14" t="n"/>
      <c r="B780" s="15" t="n"/>
      <c r="C780" s="15" t="n"/>
      <c r="D780" s="15" t="n"/>
      <c r="E780" s="15" t="n"/>
      <c r="F780" s="16" t="n"/>
      <c r="G780" s="17" t="n"/>
      <c r="H780" s="18" t="n"/>
      <c r="I780" s="15" t="n"/>
      <c r="J780" s="19">
        <f>IF(OR($G780="",$H780=""),"",IF($G780=0,"",$H780/$G780))</f>
        <v/>
      </c>
      <c r="K780" s="16">
        <f>IF(OR($B780="",$F780="",$E780="Arla 32"),"",IFERROR(1/(1/SUMPRODUCT(MAX(($B$5:$B$1004=$B780)*($F$5:$F$1004&lt;$F780)*($E$5:$E$1004&lt;&gt;"Arla 32")*$F$5:$F$1004))),""))</f>
        <v/>
      </c>
      <c r="L780" s="16">
        <f>IF($K780="","",$F780-$K780)</f>
        <v/>
      </c>
      <c r="M780" s="17">
        <f>IF(OR($L780="",$G780="",$I780="Não"),"",IF($G780=0,"",$L780/$G780))</f>
        <v/>
      </c>
      <c r="N780" s="18">
        <f>IF(OR($L780="",$H780=""),"",IF($L780&lt;=0,"",$H780/$L780))</f>
        <v/>
      </c>
      <c r="O780" s="15">
        <f>IF($L780="","",IF($L780&gt;Listas!$H$3,"Km rodado alto: confira o km digitado",IF(AND($M780&lt;&gt;"",Listas!$H$2&lt;&gt;""),IF($M780&lt;Listas!$H$2,"Média abaixo do esperado: confira",""),"")))</f>
        <v/>
      </c>
      <c r="P780" s="15" t="n"/>
    </row>
    <row r="781">
      <c r="A781" s="14" t="n"/>
      <c r="B781" s="15" t="n"/>
      <c r="C781" s="15" t="n"/>
      <c r="D781" s="15" t="n"/>
      <c r="E781" s="15" t="n"/>
      <c r="F781" s="16" t="n"/>
      <c r="G781" s="17" t="n"/>
      <c r="H781" s="18" t="n"/>
      <c r="I781" s="15" t="n"/>
      <c r="J781" s="19">
        <f>IF(OR($G781="",$H781=""),"",IF($G781=0,"",$H781/$G781))</f>
        <v/>
      </c>
      <c r="K781" s="16">
        <f>IF(OR($B781="",$F781="",$E781="Arla 32"),"",IFERROR(1/(1/SUMPRODUCT(MAX(($B$5:$B$1004=$B781)*($F$5:$F$1004&lt;$F781)*($E$5:$E$1004&lt;&gt;"Arla 32")*$F$5:$F$1004))),""))</f>
        <v/>
      </c>
      <c r="L781" s="16">
        <f>IF($K781="","",$F781-$K781)</f>
        <v/>
      </c>
      <c r="M781" s="17">
        <f>IF(OR($L781="",$G781="",$I781="Não"),"",IF($G781=0,"",$L781/$G781))</f>
        <v/>
      </c>
      <c r="N781" s="18">
        <f>IF(OR($L781="",$H781=""),"",IF($L781&lt;=0,"",$H781/$L781))</f>
        <v/>
      </c>
      <c r="O781" s="15">
        <f>IF($L781="","",IF($L781&gt;Listas!$H$3,"Km rodado alto: confira o km digitado",IF(AND($M781&lt;&gt;"",Listas!$H$2&lt;&gt;""),IF($M781&lt;Listas!$H$2,"Média abaixo do esperado: confira",""),"")))</f>
        <v/>
      </c>
      <c r="P781" s="15" t="n"/>
    </row>
    <row r="782">
      <c r="A782" s="14" t="n"/>
      <c r="B782" s="15" t="n"/>
      <c r="C782" s="15" t="n"/>
      <c r="D782" s="15" t="n"/>
      <c r="E782" s="15" t="n"/>
      <c r="F782" s="16" t="n"/>
      <c r="G782" s="17" t="n"/>
      <c r="H782" s="18" t="n"/>
      <c r="I782" s="15" t="n"/>
      <c r="J782" s="19">
        <f>IF(OR($G782="",$H782=""),"",IF($G782=0,"",$H782/$G782))</f>
        <v/>
      </c>
      <c r="K782" s="16">
        <f>IF(OR($B782="",$F782="",$E782="Arla 32"),"",IFERROR(1/(1/SUMPRODUCT(MAX(($B$5:$B$1004=$B782)*($F$5:$F$1004&lt;$F782)*($E$5:$E$1004&lt;&gt;"Arla 32")*$F$5:$F$1004))),""))</f>
        <v/>
      </c>
      <c r="L782" s="16">
        <f>IF($K782="","",$F782-$K782)</f>
        <v/>
      </c>
      <c r="M782" s="17">
        <f>IF(OR($L782="",$G782="",$I782="Não"),"",IF($G782=0,"",$L782/$G782))</f>
        <v/>
      </c>
      <c r="N782" s="18">
        <f>IF(OR($L782="",$H782=""),"",IF($L782&lt;=0,"",$H782/$L782))</f>
        <v/>
      </c>
      <c r="O782" s="15">
        <f>IF($L782="","",IF($L782&gt;Listas!$H$3,"Km rodado alto: confira o km digitado",IF(AND($M782&lt;&gt;"",Listas!$H$2&lt;&gt;""),IF($M782&lt;Listas!$H$2,"Média abaixo do esperado: confira",""),"")))</f>
        <v/>
      </c>
      <c r="P782" s="15" t="n"/>
    </row>
    <row r="783">
      <c r="A783" s="14" t="n"/>
      <c r="B783" s="15" t="n"/>
      <c r="C783" s="15" t="n"/>
      <c r="D783" s="15" t="n"/>
      <c r="E783" s="15" t="n"/>
      <c r="F783" s="16" t="n"/>
      <c r="G783" s="17" t="n"/>
      <c r="H783" s="18" t="n"/>
      <c r="I783" s="15" t="n"/>
      <c r="J783" s="19">
        <f>IF(OR($G783="",$H783=""),"",IF($G783=0,"",$H783/$G783))</f>
        <v/>
      </c>
      <c r="K783" s="16">
        <f>IF(OR($B783="",$F783="",$E783="Arla 32"),"",IFERROR(1/(1/SUMPRODUCT(MAX(($B$5:$B$1004=$B783)*($F$5:$F$1004&lt;$F783)*($E$5:$E$1004&lt;&gt;"Arla 32")*$F$5:$F$1004))),""))</f>
        <v/>
      </c>
      <c r="L783" s="16">
        <f>IF($K783="","",$F783-$K783)</f>
        <v/>
      </c>
      <c r="M783" s="17">
        <f>IF(OR($L783="",$G783="",$I783="Não"),"",IF($G783=0,"",$L783/$G783))</f>
        <v/>
      </c>
      <c r="N783" s="18">
        <f>IF(OR($L783="",$H783=""),"",IF($L783&lt;=0,"",$H783/$L783))</f>
        <v/>
      </c>
      <c r="O783" s="15">
        <f>IF($L783="","",IF($L783&gt;Listas!$H$3,"Km rodado alto: confira o km digitado",IF(AND($M783&lt;&gt;"",Listas!$H$2&lt;&gt;""),IF($M783&lt;Listas!$H$2,"Média abaixo do esperado: confira",""),"")))</f>
        <v/>
      </c>
      <c r="P783" s="15" t="n"/>
    </row>
    <row r="784">
      <c r="A784" s="14" t="n"/>
      <c r="B784" s="15" t="n"/>
      <c r="C784" s="15" t="n"/>
      <c r="D784" s="15" t="n"/>
      <c r="E784" s="15" t="n"/>
      <c r="F784" s="16" t="n"/>
      <c r="G784" s="17" t="n"/>
      <c r="H784" s="18" t="n"/>
      <c r="I784" s="15" t="n"/>
      <c r="J784" s="19">
        <f>IF(OR($G784="",$H784=""),"",IF($G784=0,"",$H784/$G784))</f>
        <v/>
      </c>
      <c r="K784" s="16">
        <f>IF(OR($B784="",$F784="",$E784="Arla 32"),"",IFERROR(1/(1/SUMPRODUCT(MAX(($B$5:$B$1004=$B784)*($F$5:$F$1004&lt;$F784)*($E$5:$E$1004&lt;&gt;"Arla 32")*$F$5:$F$1004))),""))</f>
        <v/>
      </c>
      <c r="L784" s="16">
        <f>IF($K784="","",$F784-$K784)</f>
        <v/>
      </c>
      <c r="M784" s="17">
        <f>IF(OR($L784="",$G784="",$I784="Não"),"",IF($G784=0,"",$L784/$G784))</f>
        <v/>
      </c>
      <c r="N784" s="18">
        <f>IF(OR($L784="",$H784=""),"",IF($L784&lt;=0,"",$H784/$L784))</f>
        <v/>
      </c>
      <c r="O784" s="15">
        <f>IF($L784="","",IF($L784&gt;Listas!$H$3,"Km rodado alto: confira o km digitado",IF(AND($M784&lt;&gt;"",Listas!$H$2&lt;&gt;""),IF($M784&lt;Listas!$H$2,"Média abaixo do esperado: confira",""),"")))</f>
        <v/>
      </c>
      <c r="P784" s="15" t="n"/>
    </row>
    <row r="785">
      <c r="A785" s="14" t="n"/>
      <c r="B785" s="15" t="n"/>
      <c r="C785" s="15" t="n"/>
      <c r="D785" s="15" t="n"/>
      <c r="E785" s="15" t="n"/>
      <c r="F785" s="16" t="n"/>
      <c r="G785" s="17" t="n"/>
      <c r="H785" s="18" t="n"/>
      <c r="I785" s="15" t="n"/>
      <c r="J785" s="19">
        <f>IF(OR($G785="",$H785=""),"",IF($G785=0,"",$H785/$G785))</f>
        <v/>
      </c>
      <c r="K785" s="16">
        <f>IF(OR($B785="",$F785="",$E785="Arla 32"),"",IFERROR(1/(1/SUMPRODUCT(MAX(($B$5:$B$1004=$B785)*($F$5:$F$1004&lt;$F785)*($E$5:$E$1004&lt;&gt;"Arla 32")*$F$5:$F$1004))),""))</f>
        <v/>
      </c>
      <c r="L785" s="16">
        <f>IF($K785="","",$F785-$K785)</f>
        <v/>
      </c>
      <c r="M785" s="17">
        <f>IF(OR($L785="",$G785="",$I785="Não"),"",IF($G785=0,"",$L785/$G785))</f>
        <v/>
      </c>
      <c r="N785" s="18">
        <f>IF(OR($L785="",$H785=""),"",IF($L785&lt;=0,"",$H785/$L785))</f>
        <v/>
      </c>
      <c r="O785" s="15">
        <f>IF($L785="","",IF($L785&gt;Listas!$H$3,"Km rodado alto: confira o km digitado",IF(AND($M785&lt;&gt;"",Listas!$H$2&lt;&gt;""),IF($M785&lt;Listas!$H$2,"Média abaixo do esperado: confira",""),"")))</f>
        <v/>
      </c>
      <c r="P785" s="15" t="n"/>
    </row>
    <row r="786">
      <c r="A786" s="14" t="n"/>
      <c r="B786" s="15" t="n"/>
      <c r="C786" s="15" t="n"/>
      <c r="D786" s="15" t="n"/>
      <c r="E786" s="15" t="n"/>
      <c r="F786" s="16" t="n"/>
      <c r="G786" s="17" t="n"/>
      <c r="H786" s="18" t="n"/>
      <c r="I786" s="15" t="n"/>
      <c r="J786" s="19">
        <f>IF(OR($G786="",$H786=""),"",IF($G786=0,"",$H786/$G786))</f>
        <v/>
      </c>
      <c r="K786" s="16">
        <f>IF(OR($B786="",$F786="",$E786="Arla 32"),"",IFERROR(1/(1/SUMPRODUCT(MAX(($B$5:$B$1004=$B786)*($F$5:$F$1004&lt;$F786)*($E$5:$E$1004&lt;&gt;"Arla 32")*$F$5:$F$1004))),""))</f>
        <v/>
      </c>
      <c r="L786" s="16">
        <f>IF($K786="","",$F786-$K786)</f>
        <v/>
      </c>
      <c r="M786" s="17">
        <f>IF(OR($L786="",$G786="",$I786="Não"),"",IF($G786=0,"",$L786/$G786))</f>
        <v/>
      </c>
      <c r="N786" s="18">
        <f>IF(OR($L786="",$H786=""),"",IF($L786&lt;=0,"",$H786/$L786))</f>
        <v/>
      </c>
      <c r="O786" s="15">
        <f>IF($L786="","",IF($L786&gt;Listas!$H$3,"Km rodado alto: confira o km digitado",IF(AND($M786&lt;&gt;"",Listas!$H$2&lt;&gt;""),IF($M786&lt;Listas!$H$2,"Média abaixo do esperado: confira",""),"")))</f>
        <v/>
      </c>
      <c r="P786" s="15" t="n"/>
    </row>
    <row r="787">
      <c r="A787" s="14" t="n"/>
      <c r="B787" s="15" t="n"/>
      <c r="C787" s="15" t="n"/>
      <c r="D787" s="15" t="n"/>
      <c r="E787" s="15" t="n"/>
      <c r="F787" s="16" t="n"/>
      <c r="G787" s="17" t="n"/>
      <c r="H787" s="18" t="n"/>
      <c r="I787" s="15" t="n"/>
      <c r="J787" s="19">
        <f>IF(OR($G787="",$H787=""),"",IF($G787=0,"",$H787/$G787))</f>
        <v/>
      </c>
      <c r="K787" s="16">
        <f>IF(OR($B787="",$F787="",$E787="Arla 32"),"",IFERROR(1/(1/SUMPRODUCT(MAX(($B$5:$B$1004=$B787)*($F$5:$F$1004&lt;$F787)*($E$5:$E$1004&lt;&gt;"Arla 32")*$F$5:$F$1004))),""))</f>
        <v/>
      </c>
      <c r="L787" s="16">
        <f>IF($K787="","",$F787-$K787)</f>
        <v/>
      </c>
      <c r="M787" s="17">
        <f>IF(OR($L787="",$G787="",$I787="Não"),"",IF($G787=0,"",$L787/$G787))</f>
        <v/>
      </c>
      <c r="N787" s="18">
        <f>IF(OR($L787="",$H787=""),"",IF($L787&lt;=0,"",$H787/$L787))</f>
        <v/>
      </c>
      <c r="O787" s="15">
        <f>IF($L787="","",IF($L787&gt;Listas!$H$3,"Km rodado alto: confira o km digitado",IF(AND($M787&lt;&gt;"",Listas!$H$2&lt;&gt;""),IF($M787&lt;Listas!$H$2,"Média abaixo do esperado: confira",""),"")))</f>
        <v/>
      </c>
      <c r="P787" s="15" t="n"/>
    </row>
    <row r="788">
      <c r="A788" s="14" t="n"/>
      <c r="B788" s="15" t="n"/>
      <c r="C788" s="15" t="n"/>
      <c r="D788" s="15" t="n"/>
      <c r="E788" s="15" t="n"/>
      <c r="F788" s="16" t="n"/>
      <c r="G788" s="17" t="n"/>
      <c r="H788" s="18" t="n"/>
      <c r="I788" s="15" t="n"/>
      <c r="J788" s="19">
        <f>IF(OR($G788="",$H788=""),"",IF($G788=0,"",$H788/$G788))</f>
        <v/>
      </c>
      <c r="K788" s="16">
        <f>IF(OR($B788="",$F788="",$E788="Arla 32"),"",IFERROR(1/(1/SUMPRODUCT(MAX(($B$5:$B$1004=$B788)*($F$5:$F$1004&lt;$F788)*($E$5:$E$1004&lt;&gt;"Arla 32")*$F$5:$F$1004))),""))</f>
        <v/>
      </c>
      <c r="L788" s="16">
        <f>IF($K788="","",$F788-$K788)</f>
        <v/>
      </c>
      <c r="M788" s="17">
        <f>IF(OR($L788="",$G788="",$I788="Não"),"",IF($G788=0,"",$L788/$G788))</f>
        <v/>
      </c>
      <c r="N788" s="18">
        <f>IF(OR($L788="",$H788=""),"",IF($L788&lt;=0,"",$H788/$L788))</f>
        <v/>
      </c>
      <c r="O788" s="15">
        <f>IF($L788="","",IF($L788&gt;Listas!$H$3,"Km rodado alto: confira o km digitado",IF(AND($M788&lt;&gt;"",Listas!$H$2&lt;&gt;""),IF($M788&lt;Listas!$H$2,"Média abaixo do esperado: confira",""),"")))</f>
        <v/>
      </c>
      <c r="P788" s="15" t="n"/>
    </row>
    <row r="789">
      <c r="A789" s="14" t="n"/>
      <c r="B789" s="15" t="n"/>
      <c r="C789" s="15" t="n"/>
      <c r="D789" s="15" t="n"/>
      <c r="E789" s="15" t="n"/>
      <c r="F789" s="16" t="n"/>
      <c r="G789" s="17" t="n"/>
      <c r="H789" s="18" t="n"/>
      <c r="I789" s="15" t="n"/>
      <c r="J789" s="19">
        <f>IF(OR($G789="",$H789=""),"",IF($G789=0,"",$H789/$G789))</f>
        <v/>
      </c>
      <c r="K789" s="16">
        <f>IF(OR($B789="",$F789="",$E789="Arla 32"),"",IFERROR(1/(1/SUMPRODUCT(MAX(($B$5:$B$1004=$B789)*($F$5:$F$1004&lt;$F789)*($E$5:$E$1004&lt;&gt;"Arla 32")*$F$5:$F$1004))),""))</f>
        <v/>
      </c>
      <c r="L789" s="16">
        <f>IF($K789="","",$F789-$K789)</f>
        <v/>
      </c>
      <c r="M789" s="17">
        <f>IF(OR($L789="",$G789="",$I789="Não"),"",IF($G789=0,"",$L789/$G789))</f>
        <v/>
      </c>
      <c r="N789" s="18">
        <f>IF(OR($L789="",$H789=""),"",IF($L789&lt;=0,"",$H789/$L789))</f>
        <v/>
      </c>
      <c r="O789" s="15">
        <f>IF($L789="","",IF($L789&gt;Listas!$H$3,"Km rodado alto: confira o km digitado",IF(AND($M789&lt;&gt;"",Listas!$H$2&lt;&gt;""),IF($M789&lt;Listas!$H$2,"Média abaixo do esperado: confira",""),"")))</f>
        <v/>
      </c>
      <c r="P789" s="15" t="n"/>
    </row>
    <row r="790">
      <c r="A790" s="14" t="n"/>
      <c r="B790" s="15" t="n"/>
      <c r="C790" s="15" t="n"/>
      <c r="D790" s="15" t="n"/>
      <c r="E790" s="15" t="n"/>
      <c r="F790" s="16" t="n"/>
      <c r="G790" s="17" t="n"/>
      <c r="H790" s="18" t="n"/>
      <c r="I790" s="15" t="n"/>
      <c r="J790" s="19">
        <f>IF(OR($G790="",$H790=""),"",IF($G790=0,"",$H790/$G790))</f>
        <v/>
      </c>
      <c r="K790" s="16">
        <f>IF(OR($B790="",$F790="",$E790="Arla 32"),"",IFERROR(1/(1/SUMPRODUCT(MAX(($B$5:$B$1004=$B790)*($F$5:$F$1004&lt;$F790)*($E$5:$E$1004&lt;&gt;"Arla 32")*$F$5:$F$1004))),""))</f>
        <v/>
      </c>
      <c r="L790" s="16">
        <f>IF($K790="","",$F790-$K790)</f>
        <v/>
      </c>
      <c r="M790" s="17">
        <f>IF(OR($L790="",$G790="",$I790="Não"),"",IF($G790=0,"",$L790/$G790))</f>
        <v/>
      </c>
      <c r="N790" s="18">
        <f>IF(OR($L790="",$H790=""),"",IF($L790&lt;=0,"",$H790/$L790))</f>
        <v/>
      </c>
      <c r="O790" s="15">
        <f>IF($L790="","",IF($L790&gt;Listas!$H$3,"Km rodado alto: confira o km digitado",IF(AND($M790&lt;&gt;"",Listas!$H$2&lt;&gt;""),IF($M790&lt;Listas!$H$2,"Média abaixo do esperado: confira",""),"")))</f>
        <v/>
      </c>
      <c r="P790" s="15" t="n"/>
    </row>
    <row r="791">
      <c r="A791" s="14" t="n"/>
      <c r="B791" s="15" t="n"/>
      <c r="C791" s="15" t="n"/>
      <c r="D791" s="15" t="n"/>
      <c r="E791" s="15" t="n"/>
      <c r="F791" s="16" t="n"/>
      <c r="G791" s="17" t="n"/>
      <c r="H791" s="18" t="n"/>
      <c r="I791" s="15" t="n"/>
      <c r="J791" s="19">
        <f>IF(OR($G791="",$H791=""),"",IF($G791=0,"",$H791/$G791))</f>
        <v/>
      </c>
      <c r="K791" s="16">
        <f>IF(OR($B791="",$F791="",$E791="Arla 32"),"",IFERROR(1/(1/SUMPRODUCT(MAX(($B$5:$B$1004=$B791)*($F$5:$F$1004&lt;$F791)*($E$5:$E$1004&lt;&gt;"Arla 32")*$F$5:$F$1004))),""))</f>
        <v/>
      </c>
      <c r="L791" s="16">
        <f>IF($K791="","",$F791-$K791)</f>
        <v/>
      </c>
      <c r="M791" s="17">
        <f>IF(OR($L791="",$G791="",$I791="Não"),"",IF($G791=0,"",$L791/$G791))</f>
        <v/>
      </c>
      <c r="N791" s="18">
        <f>IF(OR($L791="",$H791=""),"",IF($L791&lt;=0,"",$H791/$L791))</f>
        <v/>
      </c>
      <c r="O791" s="15">
        <f>IF($L791="","",IF($L791&gt;Listas!$H$3,"Km rodado alto: confira o km digitado",IF(AND($M791&lt;&gt;"",Listas!$H$2&lt;&gt;""),IF($M791&lt;Listas!$H$2,"Média abaixo do esperado: confira",""),"")))</f>
        <v/>
      </c>
      <c r="P791" s="15" t="n"/>
    </row>
    <row r="792">
      <c r="A792" s="14" t="n"/>
      <c r="B792" s="15" t="n"/>
      <c r="C792" s="15" t="n"/>
      <c r="D792" s="15" t="n"/>
      <c r="E792" s="15" t="n"/>
      <c r="F792" s="16" t="n"/>
      <c r="G792" s="17" t="n"/>
      <c r="H792" s="18" t="n"/>
      <c r="I792" s="15" t="n"/>
      <c r="J792" s="19">
        <f>IF(OR($G792="",$H792=""),"",IF($G792=0,"",$H792/$G792))</f>
        <v/>
      </c>
      <c r="K792" s="16">
        <f>IF(OR($B792="",$F792="",$E792="Arla 32"),"",IFERROR(1/(1/SUMPRODUCT(MAX(($B$5:$B$1004=$B792)*($F$5:$F$1004&lt;$F792)*($E$5:$E$1004&lt;&gt;"Arla 32")*$F$5:$F$1004))),""))</f>
        <v/>
      </c>
      <c r="L792" s="16">
        <f>IF($K792="","",$F792-$K792)</f>
        <v/>
      </c>
      <c r="M792" s="17">
        <f>IF(OR($L792="",$G792="",$I792="Não"),"",IF($G792=0,"",$L792/$G792))</f>
        <v/>
      </c>
      <c r="N792" s="18">
        <f>IF(OR($L792="",$H792=""),"",IF($L792&lt;=0,"",$H792/$L792))</f>
        <v/>
      </c>
      <c r="O792" s="15">
        <f>IF($L792="","",IF($L792&gt;Listas!$H$3,"Km rodado alto: confira o km digitado",IF(AND($M792&lt;&gt;"",Listas!$H$2&lt;&gt;""),IF($M792&lt;Listas!$H$2,"Média abaixo do esperado: confira",""),"")))</f>
        <v/>
      </c>
      <c r="P792" s="15" t="n"/>
    </row>
    <row r="793">
      <c r="A793" s="14" t="n"/>
      <c r="B793" s="15" t="n"/>
      <c r="C793" s="15" t="n"/>
      <c r="D793" s="15" t="n"/>
      <c r="E793" s="15" t="n"/>
      <c r="F793" s="16" t="n"/>
      <c r="G793" s="17" t="n"/>
      <c r="H793" s="18" t="n"/>
      <c r="I793" s="15" t="n"/>
      <c r="J793" s="19">
        <f>IF(OR($G793="",$H793=""),"",IF($G793=0,"",$H793/$G793))</f>
        <v/>
      </c>
      <c r="K793" s="16">
        <f>IF(OR($B793="",$F793="",$E793="Arla 32"),"",IFERROR(1/(1/SUMPRODUCT(MAX(($B$5:$B$1004=$B793)*($F$5:$F$1004&lt;$F793)*($E$5:$E$1004&lt;&gt;"Arla 32")*$F$5:$F$1004))),""))</f>
        <v/>
      </c>
      <c r="L793" s="16">
        <f>IF($K793="","",$F793-$K793)</f>
        <v/>
      </c>
      <c r="M793" s="17">
        <f>IF(OR($L793="",$G793="",$I793="Não"),"",IF($G793=0,"",$L793/$G793))</f>
        <v/>
      </c>
      <c r="N793" s="18">
        <f>IF(OR($L793="",$H793=""),"",IF($L793&lt;=0,"",$H793/$L793))</f>
        <v/>
      </c>
      <c r="O793" s="15">
        <f>IF($L793="","",IF($L793&gt;Listas!$H$3,"Km rodado alto: confira o km digitado",IF(AND($M793&lt;&gt;"",Listas!$H$2&lt;&gt;""),IF($M793&lt;Listas!$H$2,"Média abaixo do esperado: confira",""),"")))</f>
        <v/>
      </c>
      <c r="P793" s="15" t="n"/>
    </row>
    <row r="794">
      <c r="A794" s="14" t="n"/>
      <c r="B794" s="15" t="n"/>
      <c r="C794" s="15" t="n"/>
      <c r="D794" s="15" t="n"/>
      <c r="E794" s="15" t="n"/>
      <c r="F794" s="16" t="n"/>
      <c r="G794" s="17" t="n"/>
      <c r="H794" s="18" t="n"/>
      <c r="I794" s="15" t="n"/>
      <c r="J794" s="19">
        <f>IF(OR($G794="",$H794=""),"",IF($G794=0,"",$H794/$G794))</f>
        <v/>
      </c>
      <c r="K794" s="16">
        <f>IF(OR($B794="",$F794="",$E794="Arla 32"),"",IFERROR(1/(1/SUMPRODUCT(MAX(($B$5:$B$1004=$B794)*($F$5:$F$1004&lt;$F794)*($E$5:$E$1004&lt;&gt;"Arla 32")*$F$5:$F$1004))),""))</f>
        <v/>
      </c>
      <c r="L794" s="16">
        <f>IF($K794="","",$F794-$K794)</f>
        <v/>
      </c>
      <c r="M794" s="17">
        <f>IF(OR($L794="",$G794="",$I794="Não"),"",IF($G794=0,"",$L794/$G794))</f>
        <v/>
      </c>
      <c r="N794" s="18">
        <f>IF(OR($L794="",$H794=""),"",IF($L794&lt;=0,"",$H794/$L794))</f>
        <v/>
      </c>
      <c r="O794" s="15">
        <f>IF($L794="","",IF($L794&gt;Listas!$H$3,"Km rodado alto: confira o km digitado",IF(AND($M794&lt;&gt;"",Listas!$H$2&lt;&gt;""),IF($M794&lt;Listas!$H$2,"Média abaixo do esperado: confira",""),"")))</f>
        <v/>
      </c>
      <c r="P794" s="15" t="n"/>
    </row>
    <row r="795">
      <c r="A795" s="14" t="n"/>
      <c r="B795" s="15" t="n"/>
      <c r="C795" s="15" t="n"/>
      <c r="D795" s="15" t="n"/>
      <c r="E795" s="15" t="n"/>
      <c r="F795" s="16" t="n"/>
      <c r="G795" s="17" t="n"/>
      <c r="H795" s="18" t="n"/>
      <c r="I795" s="15" t="n"/>
      <c r="J795" s="19">
        <f>IF(OR($G795="",$H795=""),"",IF($G795=0,"",$H795/$G795))</f>
        <v/>
      </c>
      <c r="K795" s="16">
        <f>IF(OR($B795="",$F795="",$E795="Arla 32"),"",IFERROR(1/(1/SUMPRODUCT(MAX(($B$5:$B$1004=$B795)*($F$5:$F$1004&lt;$F795)*($E$5:$E$1004&lt;&gt;"Arla 32")*$F$5:$F$1004))),""))</f>
        <v/>
      </c>
      <c r="L795" s="16">
        <f>IF($K795="","",$F795-$K795)</f>
        <v/>
      </c>
      <c r="M795" s="17">
        <f>IF(OR($L795="",$G795="",$I795="Não"),"",IF($G795=0,"",$L795/$G795))</f>
        <v/>
      </c>
      <c r="N795" s="18">
        <f>IF(OR($L795="",$H795=""),"",IF($L795&lt;=0,"",$H795/$L795))</f>
        <v/>
      </c>
      <c r="O795" s="15">
        <f>IF($L795="","",IF($L795&gt;Listas!$H$3,"Km rodado alto: confira o km digitado",IF(AND($M795&lt;&gt;"",Listas!$H$2&lt;&gt;""),IF($M795&lt;Listas!$H$2,"Média abaixo do esperado: confira",""),"")))</f>
        <v/>
      </c>
      <c r="P795" s="15" t="n"/>
    </row>
    <row r="796">
      <c r="A796" s="14" t="n"/>
      <c r="B796" s="15" t="n"/>
      <c r="C796" s="15" t="n"/>
      <c r="D796" s="15" t="n"/>
      <c r="E796" s="15" t="n"/>
      <c r="F796" s="16" t="n"/>
      <c r="G796" s="17" t="n"/>
      <c r="H796" s="18" t="n"/>
      <c r="I796" s="15" t="n"/>
      <c r="J796" s="19">
        <f>IF(OR($G796="",$H796=""),"",IF($G796=0,"",$H796/$G796))</f>
        <v/>
      </c>
      <c r="K796" s="16">
        <f>IF(OR($B796="",$F796="",$E796="Arla 32"),"",IFERROR(1/(1/SUMPRODUCT(MAX(($B$5:$B$1004=$B796)*($F$5:$F$1004&lt;$F796)*($E$5:$E$1004&lt;&gt;"Arla 32")*$F$5:$F$1004))),""))</f>
        <v/>
      </c>
      <c r="L796" s="16">
        <f>IF($K796="","",$F796-$K796)</f>
        <v/>
      </c>
      <c r="M796" s="17">
        <f>IF(OR($L796="",$G796="",$I796="Não"),"",IF($G796=0,"",$L796/$G796))</f>
        <v/>
      </c>
      <c r="N796" s="18">
        <f>IF(OR($L796="",$H796=""),"",IF($L796&lt;=0,"",$H796/$L796))</f>
        <v/>
      </c>
      <c r="O796" s="15">
        <f>IF($L796="","",IF($L796&gt;Listas!$H$3,"Km rodado alto: confira o km digitado",IF(AND($M796&lt;&gt;"",Listas!$H$2&lt;&gt;""),IF($M796&lt;Listas!$H$2,"Média abaixo do esperado: confira",""),"")))</f>
        <v/>
      </c>
      <c r="P796" s="15" t="n"/>
    </row>
    <row r="797">
      <c r="A797" s="14" t="n"/>
      <c r="B797" s="15" t="n"/>
      <c r="C797" s="15" t="n"/>
      <c r="D797" s="15" t="n"/>
      <c r="E797" s="15" t="n"/>
      <c r="F797" s="16" t="n"/>
      <c r="G797" s="17" t="n"/>
      <c r="H797" s="18" t="n"/>
      <c r="I797" s="15" t="n"/>
      <c r="J797" s="19">
        <f>IF(OR($G797="",$H797=""),"",IF($G797=0,"",$H797/$G797))</f>
        <v/>
      </c>
      <c r="K797" s="16">
        <f>IF(OR($B797="",$F797="",$E797="Arla 32"),"",IFERROR(1/(1/SUMPRODUCT(MAX(($B$5:$B$1004=$B797)*($F$5:$F$1004&lt;$F797)*($E$5:$E$1004&lt;&gt;"Arla 32")*$F$5:$F$1004))),""))</f>
        <v/>
      </c>
      <c r="L797" s="16">
        <f>IF($K797="","",$F797-$K797)</f>
        <v/>
      </c>
      <c r="M797" s="17">
        <f>IF(OR($L797="",$G797="",$I797="Não"),"",IF($G797=0,"",$L797/$G797))</f>
        <v/>
      </c>
      <c r="N797" s="18">
        <f>IF(OR($L797="",$H797=""),"",IF($L797&lt;=0,"",$H797/$L797))</f>
        <v/>
      </c>
      <c r="O797" s="15">
        <f>IF($L797="","",IF($L797&gt;Listas!$H$3,"Km rodado alto: confira o km digitado",IF(AND($M797&lt;&gt;"",Listas!$H$2&lt;&gt;""),IF($M797&lt;Listas!$H$2,"Média abaixo do esperado: confira",""),"")))</f>
        <v/>
      </c>
      <c r="P797" s="15" t="n"/>
    </row>
    <row r="798">
      <c r="A798" s="14" t="n"/>
      <c r="B798" s="15" t="n"/>
      <c r="C798" s="15" t="n"/>
      <c r="D798" s="15" t="n"/>
      <c r="E798" s="15" t="n"/>
      <c r="F798" s="16" t="n"/>
      <c r="G798" s="17" t="n"/>
      <c r="H798" s="18" t="n"/>
      <c r="I798" s="15" t="n"/>
      <c r="J798" s="19">
        <f>IF(OR($G798="",$H798=""),"",IF($G798=0,"",$H798/$G798))</f>
        <v/>
      </c>
      <c r="K798" s="16">
        <f>IF(OR($B798="",$F798="",$E798="Arla 32"),"",IFERROR(1/(1/SUMPRODUCT(MAX(($B$5:$B$1004=$B798)*($F$5:$F$1004&lt;$F798)*($E$5:$E$1004&lt;&gt;"Arla 32")*$F$5:$F$1004))),""))</f>
        <v/>
      </c>
      <c r="L798" s="16">
        <f>IF($K798="","",$F798-$K798)</f>
        <v/>
      </c>
      <c r="M798" s="17">
        <f>IF(OR($L798="",$G798="",$I798="Não"),"",IF($G798=0,"",$L798/$G798))</f>
        <v/>
      </c>
      <c r="N798" s="18">
        <f>IF(OR($L798="",$H798=""),"",IF($L798&lt;=0,"",$H798/$L798))</f>
        <v/>
      </c>
      <c r="O798" s="15">
        <f>IF($L798="","",IF($L798&gt;Listas!$H$3,"Km rodado alto: confira o km digitado",IF(AND($M798&lt;&gt;"",Listas!$H$2&lt;&gt;""),IF($M798&lt;Listas!$H$2,"Média abaixo do esperado: confira",""),"")))</f>
        <v/>
      </c>
      <c r="P798" s="15" t="n"/>
    </row>
    <row r="799">
      <c r="A799" s="14" t="n"/>
      <c r="B799" s="15" t="n"/>
      <c r="C799" s="15" t="n"/>
      <c r="D799" s="15" t="n"/>
      <c r="E799" s="15" t="n"/>
      <c r="F799" s="16" t="n"/>
      <c r="G799" s="17" t="n"/>
      <c r="H799" s="18" t="n"/>
      <c r="I799" s="15" t="n"/>
      <c r="J799" s="19">
        <f>IF(OR($G799="",$H799=""),"",IF($G799=0,"",$H799/$G799))</f>
        <v/>
      </c>
      <c r="K799" s="16">
        <f>IF(OR($B799="",$F799="",$E799="Arla 32"),"",IFERROR(1/(1/SUMPRODUCT(MAX(($B$5:$B$1004=$B799)*($F$5:$F$1004&lt;$F799)*($E$5:$E$1004&lt;&gt;"Arla 32")*$F$5:$F$1004))),""))</f>
        <v/>
      </c>
      <c r="L799" s="16">
        <f>IF($K799="","",$F799-$K799)</f>
        <v/>
      </c>
      <c r="M799" s="17">
        <f>IF(OR($L799="",$G799="",$I799="Não"),"",IF($G799=0,"",$L799/$G799))</f>
        <v/>
      </c>
      <c r="N799" s="18">
        <f>IF(OR($L799="",$H799=""),"",IF($L799&lt;=0,"",$H799/$L799))</f>
        <v/>
      </c>
      <c r="O799" s="15">
        <f>IF($L799="","",IF($L799&gt;Listas!$H$3,"Km rodado alto: confira o km digitado",IF(AND($M799&lt;&gt;"",Listas!$H$2&lt;&gt;""),IF($M799&lt;Listas!$H$2,"Média abaixo do esperado: confira",""),"")))</f>
        <v/>
      </c>
      <c r="P799" s="15" t="n"/>
    </row>
    <row r="800">
      <c r="A800" s="14" t="n"/>
      <c r="B800" s="15" t="n"/>
      <c r="C800" s="15" t="n"/>
      <c r="D800" s="15" t="n"/>
      <c r="E800" s="15" t="n"/>
      <c r="F800" s="16" t="n"/>
      <c r="G800" s="17" t="n"/>
      <c r="H800" s="18" t="n"/>
      <c r="I800" s="15" t="n"/>
      <c r="J800" s="19">
        <f>IF(OR($G800="",$H800=""),"",IF($G800=0,"",$H800/$G800))</f>
        <v/>
      </c>
      <c r="K800" s="16">
        <f>IF(OR($B800="",$F800="",$E800="Arla 32"),"",IFERROR(1/(1/SUMPRODUCT(MAX(($B$5:$B$1004=$B800)*($F$5:$F$1004&lt;$F800)*($E$5:$E$1004&lt;&gt;"Arla 32")*$F$5:$F$1004))),""))</f>
        <v/>
      </c>
      <c r="L800" s="16">
        <f>IF($K800="","",$F800-$K800)</f>
        <v/>
      </c>
      <c r="M800" s="17">
        <f>IF(OR($L800="",$G800="",$I800="Não"),"",IF($G800=0,"",$L800/$G800))</f>
        <v/>
      </c>
      <c r="N800" s="18">
        <f>IF(OR($L800="",$H800=""),"",IF($L800&lt;=0,"",$H800/$L800))</f>
        <v/>
      </c>
      <c r="O800" s="15">
        <f>IF($L800="","",IF($L800&gt;Listas!$H$3,"Km rodado alto: confira o km digitado",IF(AND($M800&lt;&gt;"",Listas!$H$2&lt;&gt;""),IF($M800&lt;Listas!$H$2,"Média abaixo do esperado: confira",""),"")))</f>
        <v/>
      </c>
      <c r="P800" s="15" t="n"/>
    </row>
    <row r="801">
      <c r="A801" s="14" t="n"/>
      <c r="B801" s="15" t="n"/>
      <c r="C801" s="15" t="n"/>
      <c r="D801" s="15" t="n"/>
      <c r="E801" s="15" t="n"/>
      <c r="F801" s="16" t="n"/>
      <c r="G801" s="17" t="n"/>
      <c r="H801" s="18" t="n"/>
      <c r="I801" s="15" t="n"/>
      <c r="J801" s="19">
        <f>IF(OR($G801="",$H801=""),"",IF($G801=0,"",$H801/$G801))</f>
        <v/>
      </c>
      <c r="K801" s="16">
        <f>IF(OR($B801="",$F801="",$E801="Arla 32"),"",IFERROR(1/(1/SUMPRODUCT(MAX(($B$5:$B$1004=$B801)*($F$5:$F$1004&lt;$F801)*($E$5:$E$1004&lt;&gt;"Arla 32")*$F$5:$F$1004))),""))</f>
        <v/>
      </c>
      <c r="L801" s="16">
        <f>IF($K801="","",$F801-$K801)</f>
        <v/>
      </c>
      <c r="M801" s="17">
        <f>IF(OR($L801="",$G801="",$I801="Não"),"",IF($G801=0,"",$L801/$G801))</f>
        <v/>
      </c>
      <c r="N801" s="18">
        <f>IF(OR($L801="",$H801=""),"",IF($L801&lt;=0,"",$H801/$L801))</f>
        <v/>
      </c>
      <c r="O801" s="15">
        <f>IF($L801="","",IF($L801&gt;Listas!$H$3,"Km rodado alto: confira o km digitado",IF(AND($M801&lt;&gt;"",Listas!$H$2&lt;&gt;""),IF($M801&lt;Listas!$H$2,"Média abaixo do esperado: confira",""),"")))</f>
        <v/>
      </c>
      <c r="P801" s="15" t="n"/>
    </row>
    <row r="802">
      <c r="A802" s="14" t="n"/>
      <c r="B802" s="15" t="n"/>
      <c r="C802" s="15" t="n"/>
      <c r="D802" s="15" t="n"/>
      <c r="E802" s="15" t="n"/>
      <c r="F802" s="16" t="n"/>
      <c r="G802" s="17" t="n"/>
      <c r="H802" s="18" t="n"/>
      <c r="I802" s="15" t="n"/>
      <c r="J802" s="19">
        <f>IF(OR($G802="",$H802=""),"",IF($G802=0,"",$H802/$G802))</f>
        <v/>
      </c>
      <c r="K802" s="16">
        <f>IF(OR($B802="",$F802="",$E802="Arla 32"),"",IFERROR(1/(1/SUMPRODUCT(MAX(($B$5:$B$1004=$B802)*($F$5:$F$1004&lt;$F802)*($E$5:$E$1004&lt;&gt;"Arla 32")*$F$5:$F$1004))),""))</f>
        <v/>
      </c>
      <c r="L802" s="16">
        <f>IF($K802="","",$F802-$K802)</f>
        <v/>
      </c>
      <c r="M802" s="17">
        <f>IF(OR($L802="",$G802="",$I802="Não"),"",IF($G802=0,"",$L802/$G802))</f>
        <v/>
      </c>
      <c r="N802" s="18">
        <f>IF(OR($L802="",$H802=""),"",IF($L802&lt;=0,"",$H802/$L802))</f>
        <v/>
      </c>
      <c r="O802" s="15">
        <f>IF($L802="","",IF($L802&gt;Listas!$H$3,"Km rodado alto: confira o km digitado",IF(AND($M802&lt;&gt;"",Listas!$H$2&lt;&gt;""),IF($M802&lt;Listas!$H$2,"Média abaixo do esperado: confira",""),"")))</f>
        <v/>
      </c>
      <c r="P802" s="15" t="n"/>
    </row>
    <row r="803">
      <c r="A803" s="14" t="n"/>
      <c r="B803" s="15" t="n"/>
      <c r="C803" s="15" t="n"/>
      <c r="D803" s="15" t="n"/>
      <c r="E803" s="15" t="n"/>
      <c r="F803" s="16" t="n"/>
      <c r="G803" s="17" t="n"/>
      <c r="H803" s="18" t="n"/>
      <c r="I803" s="15" t="n"/>
      <c r="J803" s="19">
        <f>IF(OR($G803="",$H803=""),"",IF($G803=0,"",$H803/$G803))</f>
        <v/>
      </c>
      <c r="K803" s="16">
        <f>IF(OR($B803="",$F803="",$E803="Arla 32"),"",IFERROR(1/(1/SUMPRODUCT(MAX(($B$5:$B$1004=$B803)*($F$5:$F$1004&lt;$F803)*($E$5:$E$1004&lt;&gt;"Arla 32")*$F$5:$F$1004))),""))</f>
        <v/>
      </c>
      <c r="L803" s="16">
        <f>IF($K803="","",$F803-$K803)</f>
        <v/>
      </c>
      <c r="M803" s="17">
        <f>IF(OR($L803="",$G803="",$I803="Não"),"",IF($G803=0,"",$L803/$G803))</f>
        <v/>
      </c>
      <c r="N803" s="18">
        <f>IF(OR($L803="",$H803=""),"",IF($L803&lt;=0,"",$H803/$L803))</f>
        <v/>
      </c>
      <c r="O803" s="15">
        <f>IF($L803="","",IF($L803&gt;Listas!$H$3,"Km rodado alto: confira o km digitado",IF(AND($M803&lt;&gt;"",Listas!$H$2&lt;&gt;""),IF($M803&lt;Listas!$H$2,"Média abaixo do esperado: confira",""),"")))</f>
        <v/>
      </c>
      <c r="P803" s="15" t="n"/>
    </row>
    <row r="804">
      <c r="A804" s="14" t="n"/>
      <c r="B804" s="15" t="n"/>
      <c r="C804" s="15" t="n"/>
      <c r="D804" s="15" t="n"/>
      <c r="E804" s="15" t="n"/>
      <c r="F804" s="16" t="n"/>
      <c r="G804" s="17" t="n"/>
      <c r="H804" s="18" t="n"/>
      <c r="I804" s="15" t="n"/>
      <c r="J804" s="19">
        <f>IF(OR($G804="",$H804=""),"",IF($G804=0,"",$H804/$G804))</f>
        <v/>
      </c>
      <c r="K804" s="16">
        <f>IF(OR($B804="",$F804="",$E804="Arla 32"),"",IFERROR(1/(1/SUMPRODUCT(MAX(($B$5:$B$1004=$B804)*($F$5:$F$1004&lt;$F804)*($E$5:$E$1004&lt;&gt;"Arla 32")*$F$5:$F$1004))),""))</f>
        <v/>
      </c>
      <c r="L804" s="16">
        <f>IF($K804="","",$F804-$K804)</f>
        <v/>
      </c>
      <c r="M804" s="17">
        <f>IF(OR($L804="",$G804="",$I804="Não"),"",IF($G804=0,"",$L804/$G804))</f>
        <v/>
      </c>
      <c r="N804" s="18">
        <f>IF(OR($L804="",$H804=""),"",IF($L804&lt;=0,"",$H804/$L804))</f>
        <v/>
      </c>
      <c r="O804" s="15">
        <f>IF($L804="","",IF($L804&gt;Listas!$H$3,"Km rodado alto: confira o km digitado",IF(AND($M804&lt;&gt;"",Listas!$H$2&lt;&gt;""),IF($M804&lt;Listas!$H$2,"Média abaixo do esperado: confira",""),"")))</f>
        <v/>
      </c>
      <c r="P804" s="15" t="n"/>
    </row>
    <row r="805">
      <c r="A805" s="14" t="n"/>
      <c r="B805" s="15" t="n"/>
      <c r="C805" s="15" t="n"/>
      <c r="D805" s="15" t="n"/>
      <c r="E805" s="15" t="n"/>
      <c r="F805" s="16" t="n"/>
      <c r="G805" s="17" t="n"/>
      <c r="H805" s="18" t="n"/>
      <c r="I805" s="15" t="n"/>
      <c r="J805" s="19">
        <f>IF(OR($G805="",$H805=""),"",IF($G805=0,"",$H805/$G805))</f>
        <v/>
      </c>
      <c r="K805" s="16">
        <f>IF(OR($B805="",$F805="",$E805="Arla 32"),"",IFERROR(1/(1/SUMPRODUCT(MAX(($B$5:$B$1004=$B805)*($F$5:$F$1004&lt;$F805)*($E$5:$E$1004&lt;&gt;"Arla 32")*$F$5:$F$1004))),""))</f>
        <v/>
      </c>
      <c r="L805" s="16">
        <f>IF($K805="","",$F805-$K805)</f>
        <v/>
      </c>
      <c r="M805" s="17">
        <f>IF(OR($L805="",$G805="",$I805="Não"),"",IF($G805=0,"",$L805/$G805))</f>
        <v/>
      </c>
      <c r="N805" s="18">
        <f>IF(OR($L805="",$H805=""),"",IF($L805&lt;=0,"",$H805/$L805))</f>
        <v/>
      </c>
      <c r="O805" s="15">
        <f>IF($L805="","",IF($L805&gt;Listas!$H$3,"Km rodado alto: confira o km digitado",IF(AND($M805&lt;&gt;"",Listas!$H$2&lt;&gt;""),IF($M805&lt;Listas!$H$2,"Média abaixo do esperado: confira",""),"")))</f>
        <v/>
      </c>
      <c r="P805" s="15" t="n"/>
    </row>
    <row r="806">
      <c r="A806" s="14" t="n"/>
      <c r="B806" s="15" t="n"/>
      <c r="C806" s="15" t="n"/>
      <c r="D806" s="15" t="n"/>
      <c r="E806" s="15" t="n"/>
      <c r="F806" s="16" t="n"/>
      <c r="G806" s="17" t="n"/>
      <c r="H806" s="18" t="n"/>
      <c r="I806" s="15" t="n"/>
      <c r="J806" s="19">
        <f>IF(OR($G806="",$H806=""),"",IF($G806=0,"",$H806/$G806))</f>
        <v/>
      </c>
      <c r="K806" s="16">
        <f>IF(OR($B806="",$F806="",$E806="Arla 32"),"",IFERROR(1/(1/SUMPRODUCT(MAX(($B$5:$B$1004=$B806)*($F$5:$F$1004&lt;$F806)*($E$5:$E$1004&lt;&gt;"Arla 32")*$F$5:$F$1004))),""))</f>
        <v/>
      </c>
      <c r="L806" s="16">
        <f>IF($K806="","",$F806-$K806)</f>
        <v/>
      </c>
      <c r="M806" s="17">
        <f>IF(OR($L806="",$G806="",$I806="Não"),"",IF($G806=0,"",$L806/$G806))</f>
        <v/>
      </c>
      <c r="N806" s="18">
        <f>IF(OR($L806="",$H806=""),"",IF($L806&lt;=0,"",$H806/$L806))</f>
        <v/>
      </c>
      <c r="O806" s="15">
        <f>IF($L806="","",IF($L806&gt;Listas!$H$3,"Km rodado alto: confira o km digitado",IF(AND($M806&lt;&gt;"",Listas!$H$2&lt;&gt;""),IF($M806&lt;Listas!$H$2,"Média abaixo do esperado: confira",""),"")))</f>
        <v/>
      </c>
      <c r="P806" s="15" t="n"/>
    </row>
    <row r="807">
      <c r="A807" s="14" t="n"/>
      <c r="B807" s="15" t="n"/>
      <c r="C807" s="15" t="n"/>
      <c r="D807" s="15" t="n"/>
      <c r="E807" s="15" t="n"/>
      <c r="F807" s="16" t="n"/>
      <c r="G807" s="17" t="n"/>
      <c r="H807" s="18" t="n"/>
      <c r="I807" s="15" t="n"/>
      <c r="J807" s="19">
        <f>IF(OR($G807="",$H807=""),"",IF($G807=0,"",$H807/$G807))</f>
        <v/>
      </c>
      <c r="K807" s="16">
        <f>IF(OR($B807="",$F807="",$E807="Arla 32"),"",IFERROR(1/(1/SUMPRODUCT(MAX(($B$5:$B$1004=$B807)*($F$5:$F$1004&lt;$F807)*($E$5:$E$1004&lt;&gt;"Arla 32")*$F$5:$F$1004))),""))</f>
        <v/>
      </c>
      <c r="L807" s="16">
        <f>IF($K807="","",$F807-$K807)</f>
        <v/>
      </c>
      <c r="M807" s="17">
        <f>IF(OR($L807="",$G807="",$I807="Não"),"",IF($G807=0,"",$L807/$G807))</f>
        <v/>
      </c>
      <c r="N807" s="18">
        <f>IF(OR($L807="",$H807=""),"",IF($L807&lt;=0,"",$H807/$L807))</f>
        <v/>
      </c>
      <c r="O807" s="15">
        <f>IF($L807="","",IF($L807&gt;Listas!$H$3,"Km rodado alto: confira o km digitado",IF(AND($M807&lt;&gt;"",Listas!$H$2&lt;&gt;""),IF($M807&lt;Listas!$H$2,"Média abaixo do esperado: confira",""),"")))</f>
        <v/>
      </c>
      <c r="P807" s="15" t="n"/>
    </row>
    <row r="808">
      <c r="A808" s="14" t="n"/>
      <c r="B808" s="15" t="n"/>
      <c r="C808" s="15" t="n"/>
      <c r="D808" s="15" t="n"/>
      <c r="E808" s="15" t="n"/>
      <c r="F808" s="16" t="n"/>
      <c r="G808" s="17" t="n"/>
      <c r="H808" s="18" t="n"/>
      <c r="I808" s="15" t="n"/>
      <c r="J808" s="19">
        <f>IF(OR($G808="",$H808=""),"",IF($G808=0,"",$H808/$G808))</f>
        <v/>
      </c>
      <c r="K808" s="16">
        <f>IF(OR($B808="",$F808="",$E808="Arla 32"),"",IFERROR(1/(1/SUMPRODUCT(MAX(($B$5:$B$1004=$B808)*($F$5:$F$1004&lt;$F808)*($E$5:$E$1004&lt;&gt;"Arla 32")*$F$5:$F$1004))),""))</f>
        <v/>
      </c>
      <c r="L808" s="16">
        <f>IF($K808="","",$F808-$K808)</f>
        <v/>
      </c>
      <c r="M808" s="17">
        <f>IF(OR($L808="",$G808="",$I808="Não"),"",IF($G808=0,"",$L808/$G808))</f>
        <v/>
      </c>
      <c r="N808" s="18">
        <f>IF(OR($L808="",$H808=""),"",IF($L808&lt;=0,"",$H808/$L808))</f>
        <v/>
      </c>
      <c r="O808" s="15">
        <f>IF($L808="","",IF($L808&gt;Listas!$H$3,"Km rodado alto: confira o km digitado",IF(AND($M808&lt;&gt;"",Listas!$H$2&lt;&gt;""),IF($M808&lt;Listas!$H$2,"Média abaixo do esperado: confira",""),"")))</f>
        <v/>
      </c>
      <c r="P808" s="15" t="n"/>
    </row>
    <row r="809">
      <c r="A809" s="14" t="n"/>
      <c r="B809" s="15" t="n"/>
      <c r="C809" s="15" t="n"/>
      <c r="D809" s="15" t="n"/>
      <c r="E809" s="15" t="n"/>
      <c r="F809" s="16" t="n"/>
      <c r="G809" s="17" t="n"/>
      <c r="H809" s="18" t="n"/>
      <c r="I809" s="15" t="n"/>
      <c r="J809" s="19">
        <f>IF(OR($G809="",$H809=""),"",IF($G809=0,"",$H809/$G809))</f>
        <v/>
      </c>
      <c r="K809" s="16">
        <f>IF(OR($B809="",$F809="",$E809="Arla 32"),"",IFERROR(1/(1/SUMPRODUCT(MAX(($B$5:$B$1004=$B809)*($F$5:$F$1004&lt;$F809)*($E$5:$E$1004&lt;&gt;"Arla 32")*$F$5:$F$1004))),""))</f>
        <v/>
      </c>
      <c r="L809" s="16">
        <f>IF($K809="","",$F809-$K809)</f>
        <v/>
      </c>
      <c r="M809" s="17">
        <f>IF(OR($L809="",$G809="",$I809="Não"),"",IF($G809=0,"",$L809/$G809))</f>
        <v/>
      </c>
      <c r="N809" s="18">
        <f>IF(OR($L809="",$H809=""),"",IF($L809&lt;=0,"",$H809/$L809))</f>
        <v/>
      </c>
      <c r="O809" s="15">
        <f>IF($L809="","",IF($L809&gt;Listas!$H$3,"Km rodado alto: confira o km digitado",IF(AND($M809&lt;&gt;"",Listas!$H$2&lt;&gt;""),IF($M809&lt;Listas!$H$2,"Média abaixo do esperado: confira",""),"")))</f>
        <v/>
      </c>
      <c r="P809" s="15" t="n"/>
    </row>
    <row r="810">
      <c r="A810" s="14" t="n"/>
      <c r="B810" s="15" t="n"/>
      <c r="C810" s="15" t="n"/>
      <c r="D810" s="15" t="n"/>
      <c r="E810" s="15" t="n"/>
      <c r="F810" s="16" t="n"/>
      <c r="G810" s="17" t="n"/>
      <c r="H810" s="18" t="n"/>
      <c r="I810" s="15" t="n"/>
      <c r="J810" s="19">
        <f>IF(OR($G810="",$H810=""),"",IF($G810=0,"",$H810/$G810))</f>
        <v/>
      </c>
      <c r="K810" s="16">
        <f>IF(OR($B810="",$F810="",$E810="Arla 32"),"",IFERROR(1/(1/SUMPRODUCT(MAX(($B$5:$B$1004=$B810)*($F$5:$F$1004&lt;$F810)*($E$5:$E$1004&lt;&gt;"Arla 32")*$F$5:$F$1004))),""))</f>
        <v/>
      </c>
      <c r="L810" s="16">
        <f>IF($K810="","",$F810-$K810)</f>
        <v/>
      </c>
      <c r="M810" s="17">
        <f>IF(OR($L810="",$G810="",$I810="Não"),"",IF($G810=0,"",$L810/$G810))</f>
        <v/>
      </c>
      <c r="N810" s="18">
        <f>IF(OR($L810="",$H810=""),"",IF($L810&lt;=0,"",$H810/$L810))</f>
        <v/>
      </c>
      <c r="O810" s="15">
        <f>IF($L810="","",IF($L810&gt;Listas!$H$3,"Km rodado alto: confira o km digitado",IF(AND($M810&lt;&gt;"",Listas!$H$2&lt;&gt;""),IF($M810&lt;Listas!$H$2,"Média abaixo do esperado: confira",""),"")))</f>
        <v/>
      </c>
      <c r="P810" s="15" t="n"/>
    </row>
    <row r="811">
      <c r="A811" s="14" t="n"/>
      <c r="B811" s="15" t="n"/>
      <c r="C811" s="15" t="n"/>
      <c r="D811" s="15" t="n"/>
      <c r="E811" s="15" t="n"/>
      <c r="F811" s="16" t="n"/>
      <c r="G811" s="17" t="n"/>
      <c r="H811" s="18" t="n"/>
      <c r="I811" s="15" t="n"/>
      <c r="J811" s="19">
        <f>IF(OR($G811="",$H811=""),"",IF($G811=0,"",$H811/$G811))</f>
        <v/>
      </c>
      <c r="K811" s="16">
        <f>IF(OR($B811="",$F811="",$E811="Arla 32"),"",IFERROR(1/(1/SUMPRODUCT(MAX(($B$5:$B$1004=$B811)*($F$5:$F$1004&lt;$F811)*($E$5:$E$1004&lt;&gt;"Arla 32")*$F$5:$F$1004))),""))</f>
        <v/>
      </c>
      <c r="L811" s="16">
        <f>IF($K811="","",$F811-$K811)</f>
        <v/>
      </c>
      <c r="M811" s="17">
        <f>IF(OR($L811="",$G811="",$I811="Não"),"",IF($G811=0,"",$L811/$G811))</f>
        <v/>
      </c>
      <c r="N811" s="18">
        <f>IF(OR($L811="",$H811=""),"",IF($L811&lt;=0,"",$H811/$L811))</f>
        <v/>
      </c>
      <c r="O811" s="15">
        <f>IF($L811="","",IF($L811&gt;Listas!$H$3,"Km rodado alto: confira o km digitado",IF(AND($M811&lt;&gt;"",Listas!$H$2&lt;&gt;""),IF($M811&lt;Listas!$H$2,"Média abaixo do esperado: confira",""),"")))</f>
        <v/>
      </c>
      <c r="P811" s="15" t="n"/>
    </row>
    <row r="812">
      <c r="A812" s="14" t="n"/>
      <c r="B812" s="15" t="n"/>
      <c r="C812" s="15" t="n"/>
      <c r="D812" s="15" t="n"/>
      <c r="E812" s="15" t="n"/>
      <c r="F812" s="16" t="n"/>
      <c r="G812" s="17" t="n"/>
      <c r="H812" s="18" t="n"/>
      <c r="I812" s="15" t="n"/>
      <c r="J812" s="19">
        <f>IF(OR($G812="",$H812=""),"",IF($G812=0,"",$H812/$G812))</f>
        <v/>
      </c>
      <c r="K812" s="16">
        <f>IF(OR($B812="",$F812="",$E812="Arla 32"),"",IFERROR(1/(1/SUMPRODUCT(MAX(($B$5:$B$1004=$B812)*($F$5:$F$1004&lt;$F812)*($E$5:$E$1004&lt;&gt;"Arla 32")*$F$5:$F$1004))),""))</f>
        <v/>
      </c>
      <c r="L812" s="16">
        <f>IF($K812="","",$F812-$K812)</f>
        <v/>
      </c>
      <c r="M812" s="17">
        <f>IF(OR($L812="",$G812="",$I812="Não"),"",IF($G812=0,"",$L812/$G812))</f>
        <v/>
      </c>
      <c r="N812" s="18">
        <f>IF(OR($L812="",$H812=""),"",IF($L812&lt;=0,"",$H812/$L812))</f>
        <v/>
      </c>
      <c r="O812" s="15">
        <f>IF($L812="","",IF($L812&gt;Listas!$H$3,"Km rodado alto: confira o km digitado",IF(AND($M812&lt;&gt;"",Listas!$H$2&lt;&gt;""),IF($M812&lt;Listas!$H$2,"Média abaixo do esperado: confira",""),"")))</f>
        <v/>
      </c>
      <c r="P812" s="15" t="n"/>
    </row>
    <row r="813">
      <c r="A813" s="14" t="n"/>
      <c r="B813" s="15" t="n"/>
      <c r="C813" s="15" t="n"/>
      <c r="D813" s="15" t="n"/>
      <c r="E813" s="15" t="n"/>
      <c r="F813" s="16" t="n"/>
      <c r="G813" s="17" t="n"/>
      <c r="H813" s="18" t="n"/>
      <c r="I813" s="15" t="n"/>
      <c r="J813" s="19">
        <f>IF(OR($G813="",$H813=""),"",IF($G813=0,"",$H813/$G813))</f>
        <v/>
      </c>
      <c r="K813" s="16">
        <f>IF(OR($B813="",$F813="",$E813="Arla 32"),"",IFERROR(1/(1/SUMPRODUCT(MAX(($B$5:$B$1004=$B813)*($F$5:$F$1004&lt;$F813)*($E$5:$E$1004&lt;&gt;"Arla 32")*$F$5:$F$1004))),""))</f>
        <v/>
      </c>
      <c r="L813" s="16">
        <f>IF($K813="","",$F813-$K813)</f>
        <v/>
      </c>
      <c r="M813" s="17">
        <f>IF(OR($L813="",$G813="",$I813="Não"),"",IF($G813=0,"",$L813/$G813))</f>
        <v/>
      </c>
      <c r="N813" s="18">
        <f>IF(OR($L813="",$H813=""),"",IF($L813&lt;=0,"",$H813/$L813))</f>
        <v/>
      </c>
      <c r="O813" s="15">
        <f>IF($L813="","",IF($L813&gt;Listas!$H$3,"Km rodado alto: confira o km digitado",IF(AND($M813&lt;&gt;"",Listas!$H$2&lt;&gt;""),IF($M813&lt;Listas!$H$2,"Média abaixo do esperado: confira",""),"")))</f>
        <v/>
      </c>
      <c r="P813" s="15" t="n"/>
    </row>
    <row r="814">
      <c r="A814" s="14" t="n"/>
      <c r="B814" s="15" t="n"/>
      <c r="C814" s="15" t="n"/>
      <c r="D814" s="15" t="n"/>
      <c r="E814" s="15" t="n"/>
      <c r="F814" s="16" t="n"/>
      <c r="G814" s="17" t="n"/>
      <c r="H814" s="18" t="n"/>
      <c r="I814" s="15" t="n"/>
      <c r="J814" s="19">
        <f>IF(OR($G814="",$H814=""),"",IF($G814=0,"",$H814/$G814))</f>
        <v/>
      </c>
      <c r="K814" s="16">
        <f>IF(OR($B814="",$F814="",$E814="Arla 32"),"",IFERROR(1/(1/SUMPRODUCT(MAX(($B$5:$B$1004=$B814)*($F$5:$F$1004&lt;$F814)*($E$5:$E$1004&lt;&gt;"Arla 32")*$F$5:$F$1004))),""))</f>
        <v/>
      </c>
      <c r="L814" s="16">
        <f>IF($K814="","",$F814-$K814)</f>
        <v/>
      </c>
      <c r="M814" s="17">
        <f>IF(OR($L814="",$G814="",$I814="Não"),"",IF($G814=0,"",$L814/$G814))</f>
        <v/>
      </c>
      <c r="N814" s="18">
        <f>IF(OR($L814="",$H814=""),"",IF($L814&lt;=0,"",$H814/$L814))</f>
        <v/>
      </c>
      <c r="O814" s="15">
        <f>IF($L814="","",IF($L814&gt;Listas!$H$3,"Km rodado alto: confira o km digitado",IF(AND($M814&lt;&gt;"",Listas!$H$2&lt;&gt;""),IF($M814&lt;Listas!$H$2,"Média abaixo do esperado: confira",""),"")))</f>
        <v/>
      </c>
      <c r="P814" s="15" t="n"/>
    </row>
    <row r="815">
      <c r="A815" s="14" t="n"/>
      <c r="B815" s="15" t="n"/>
      <c r="C815" s="15" t="n"/>
      <c r="D815" s="15" t="n"/>
      <c r="E815" s="15" t="n"/>
      <c r="F815" s="16" t="n"/>
      <c r="G815" s="17" t="n"/>
      <c r="H815" s="18" t="n"/>
      <c r="I815" s="15" t="n"/>
      <c r="J815" s="19">
        <f>IF(OR($G815="",$H815=""),"",IF($G815=0,"",$H815/$G815))</f>
        <v/>
      </c>
      <c r="K815" s="16">
        <f>IF(OR($B815="",$F815="",$E815="Arla 32"),"",IFERROR(1/(1/SUMPRODUCT(MAX(($B$5:$B$1004=$B815)*($F$5:$F$1004&lt;$F815)*($E$5:$E$1004&lt;&gt;"Arla 32")*$F$5:$F$1004))),""))</f>
        <v/>
      </c>
      <c r="L815" s="16">
        <f>IF($K815="","",$F815-$K815)</f>
        <v/>
      </c>
      <c r="M815" s="17">
        <f>IF(OR($L815="",$G815="",$I815="Não"),"",IF($G815=0,"",$L815/$G815))</f>
        <v/>
      </c>
      <c r="N815" s="18">
        <f>IF(OR($L815="",$H815=""),"",IF($L815&lt;=0,"",$H815/$L815))</f>
        <v/>
      </c>
      <c r="O815" s="15">
        <f>IF($L815="","",IF($L815&gt;Listas!$H$3,"Km rodado alto: confira o km digitado",IF(AND($M815&lt;&gt;"",Listas!$H$2&lt;&gt;""),IF($M815&lt;Listas!$H$2,"Média abaixo do esperado: confira",""),"")))</f>
        <v/>
      </c>
      <c r="P815" s="15" t="n"/>
    </row>
    <row r="816">
      <c r="A816" s="14" t="n"/>
      <c r="B816" s="15" t="n"/>
      <c r="C816" s="15" t="n"/>
      <c r="D816" s="15" t="n"/>
      <c r="E816" s="15" t="n"/>
      <c r="F816" s="16" t="n"/>
      <c r="G816" s="17" t="n"/>
      <c r="H816" s="18" t="n"/>
      <c r="I816" s="15" t="n"/>
      <c r="J816" s="19">
        <f>IF(OR($G816="",$H816=""),"",IF($G816=0,"",$H816/$G816))</f>
        <v/>
      </c>
      <c r="K816" s="16">
        <f>IF(OR($B816="",$F816="",$E816="Arla 32"),"",IFERROR(1/(1/SUMPRODUCT(MAX(($B$5:$B$1004=$B816)*($F$5:$F$1004&lt;$F816)*($E$5:$E$1004&lt;&gt;"Arla 32")*$F$5:$F$1004))),""))</f>
        <v/>
      </c>
      <c r="L816" s="16">
        <f>IF($K816="","",$F816-$K816)</f>
        <v/>
      </c>
      <c r="M816" s="17">
        <f>IF(OR($L816="",$G816="",$I816="Não"),"",IF($G816=0,"",$L816/$G816))</f>
        <v/>
      </c>
      <c r="N816" s="18">
        <f>IF(OR($L816="",$H816=""),"",IF($L816&lt;=0,"",$H816/$L816))</f>
        <v/>
      </c>
      <c r="O816" s="15">
        <f>IF($L816="","",IF($L816&gt;Listas!$H$3,"Km rodado alto: confira o km digitado",IF(AND($M816&lt;&gt;"",Listas!$H$2&lt;&gt;""),IF($M816&lt;Listas!$H$2,"Média abaixo do esperado: confira",""),"")))</f>
        <v/>
      </c>
      <c r="P816" s="15" t="n"/>
    </row>
    <row r="817">
      <c r="A817" s="14" t="n"/>
      <c r="B817" s="15" t="n"/>
      <c r="C817" s="15" t="n"/>
      <c r="D817" s="15" t="n"/>
      <c r="E817" s="15" t="n"/>
      <c r="F817" s="16" t="n"/>
      <c r="G817" s="17" t="n"/>
      <c r="H817" s="18" t="n"/>
      <c r="I817" s="15" t="n"/>
      <c r="J817" s="19">
        <f>IF(OR($G817="",$H817=""),"",IF($G817=0,"",$H817/$G817))</f>
        <v/>
      </c>
      <c r="K817" s="16">
        <f>IF(OR($B817="",$F817="",$E817="Arla 32"),"",IFERROR(1/(1/SUMPRODUCT(MAX(($B$5:$B$1004=$B817)*($F$5:$F$1004&lt;$F817)*($E$5:$E$1004&lt;&gt;"Arla 32")*$F$5:$F$1004))),""))</f>
        <v/>
      </c>
      <c r="L817" s="16">
        <f>IF($K817="","",$F817-$K817)</f>
        <v/>
      </c>
      <c r="M817" s="17">
        <f>IF(OR($L817="",$G817="",$I817="Não"),"",IF($G817=0,"",$L817/$G817))</f>
        <v/>
      </c>
      <c r="N817" s="18">
        <f>IF(OR($L817="",$H817=""),"",IF($L817&lt;=0,"",$H817/$L817))</f>
        <v/>
      </c>
      <c r="O817" s="15">
        <f>IF($L817="","",IF($L817&gt;Listas!$H$3,"Km rodado alto: confira o km digitado",IF(AND($M817&lt;&gt;"",Listas!$H$2&lt;&gt;""),IF($M817&lt;Listas!$H$2,"Média abaixo do esperado: confira",""),"")))</f>
        <v/>
      </c>
      <c r="P817" s="15" t="n"/>
    </row>
    <row r="818">
      <c r="A818" s="14" t="n"/>
      <c r="B818" s="15" t="n"/>
      <c r="C818" s="15" t="n"/>
      <c r="D818" s="15" t="n"/>
      <c r="E818" s="15" t="n"/>
      <c r="F818" s="16" t="n"/>
      <c r="G818" s="17" t="n"/>
      <c r="H818" s="18" t="n"/>
      <c r="I818" s="15" t="n"/>
      <c r="J818" s="19">
        <f>IF(OR($G818="",$H818=""),"",IF($G818=0,"",$H818/$G818))</f>
        <v/>
      </c>
      <c r="K818" s="16">
        <f>IF(OR($B818="",$F818="",$E818="Arla 32"),"",IFERROR(1/(1/SUMPRODUCT(MAX(($B$5:$B$1004=$B818)*($F$5:$F$1004&lt;$F818)*($E$5:$E$1004&lt;&gt;"Arla 32")*$F$5:$F$1004))),""))</f>
        <v/>
      </c>
      <c r="L818" s="16">
        <f>IF($K818="","",$F818-$K818)</f>
        <v/>
      </c>
      <c r="M818" s="17">
        <f>IF(OR($L818="",$G818="",$I818="Não"),"",IF($G818=0,"",$L818/$G818))</f>
        <v/>
      </c>
      <c r="N818" s="18">
        <f>IF(OR($L818="",$H818=""),"",IF($L818&lt;=0,"",$H818/$L818))</f>
        <v/>
      </c>
      <c r="O818" s="15">
        <f>IF($L818="","",IF($L818&gt;Listas!$H$3,"Km rodado alto: confira o km digitado",IF(AND($M818&lt;&gt;"",Listas!$H$2&lt;&gt;""),IF($M818&lt;Listas!$H$2,"Média abaixo do esperado: confira",""),"")))</f>
        <v/>
      </c>
      <c r="P818" s="15" t="n"/>
    </row>
    <row r="819">
      <c r="A819" s="14" t="n"/>
      <c r="B819" s="15" t="n"/>
      <c r="C819" s="15" t="n"/>
      <c r="D819" s="15" t="n"/>
      <c r="E819" s="15" t="n"/>
      <c r="F819" s="16" t="n"/>
      <c r="G819" s="17" t="n"/>
      <c r="H819" s="18" t="n"/>
      <c r="I819" s="15" t="n"/>
      <c r="J819" s="19">
        <f>IF(OR($G819="",$H819=""),"",IF($G819=0,"",$H819/$G819))</f>
        <v/>
      </c>
      <c r="K819" s="16">
        <f>IF(OR($B819="",$F819="",$E819="Arla 32"),"",IFERROR(1/(1/SUMPRODUCT(MAX(($B$5:$B$1004=$B819)*($F$5:$F$1004&lt;$F819)*($E$5:$E$1004&lt;&gt;"Arla 32")*$F$5:$F$1004))),""))</f>
        <v/>
      </c>
      <c r="L819" s="16">
        <f>IF($K819="","",$F819-$K819)</f>
        <v/>
      </c>
      <c r="M819" s="17">
        <f>IF(OR($L819="",$G819="",$I819="Não"),"",IF($G819=0,"",$L819/$G819))</f>
        <v/>
      </c>
      <c r="N819" s="18">
        <f>IF(OR($L819="",$H819=""),"",IF($L819&lt;=0,"",$H819/$L819))</f>
        <v/>
      </c>
      <c r="O819" s="15">
        <f>IF($L819="","",IF($L819&gt;Listas!$H$3,"Km rodado alto: confira o km digitado",IF(AND($M819&lt;&gt;"",Listas!$H$2&lt;&gt;""),IF($M819&lt;Listas!$H$2,"Média abaixo do esperado: confira",""),"")))</f>
        <v/>
      </c>
      <c r="P819" s="15" t="n"/>
    </row>
    <row r="820">
      <c r="A820" s="14" t="n"/>
      <c r="B820" s="15" t="n"/>
      <c r="C820" s="15" t="n"/>
      <c r="D820" s="15" t="n"/>
      <c r="E820" s="15" t="n"/>
      <c r="F820" s="16" t="n"/>
      <c r="G820" s="17" t="n"/>
      <c r="H820" s="18" t="n"/>
      <c r="I820" s="15" t="n"/>
      <c r="J820" s="19">
        <f>IF(OR($G820="",$H820=""),"",IF($G820=0,"",$H820/$G820))</f>
        <v/>
      </c>
      <c r="K820" s="16">
        <f>IF(OR($B820="",$F820="",$E820="Arla 32"),"",IFERROR(1/(1/SUMPRODUCT(MAX(($B$5:$B$1004=$B820)*($F$5:$F$1004&lt;$F820)*($E$5:$E$1004&lt;&gt;"Arla 32")*$F$5:$F$1004))),""))</f>
        <v/>
      </c>
      <c r="L820" s="16">
        <f>IF($K820="","",$F820-$K820)</f>
        <v/>
      </c>
      <c r="M820" s="17">
        <f>IF(OR($L820="",$G820="",$I820="Não"),"",IF($G820=0,"",$L820/$G820))</f>
        <v/>
      </c>
      <c r="N820" s="18">
        <f>IF(OR($L820="",$H820=""),"",IF($L820&lt;=0,"",$H820/$L820))</f>
        <v/>
      </c>
      <c r="O820" s="15">
        <f>IF($L820="","",IF($L820&gt;Listas!$H$3,"Km rodado alto: confira o km digitado",IF(AND($M820&lt;&gt;"",Listas!$H$2&lt;&gt;""),IF($M820&lt;Listas!$H$2,"Média abaixo do esperado: confira",""),"")))</f>
        <v/>
      </c>
      <c r="P820" s="15" t="n"/>
    </row>
    <row r="821">
      <c r="A821" s="14" t="n"/>
      <c r="B821" s="15" t="n"/>
      <c r="C821" s="15" t="n"/>
      <c r="D821" s="15" t="n"/>
      <c r="E821" s="15" t="n"/>
      <c r="F821" s="16" t="n"/>
      <c r="G821" s="17" t="n"/>
      <c r="H821" s="18" t="n"/>
      <c r="I821" s="15" t="n"/>
      <c r="J821" s="19">
        <f>IF(OR($G821="",$H821=""),"",IF($G821=0,"",$H821/$G821))</f>
        <v/>
      </c>
      <c r="K821" s="16">
        <f>IF(OR($B821="",$F821="",$E821="Arla 32"),"",IFERROR(1/(1/SUMPRODUCT(MAX(($B$5:$B$1004=$B821)*($F$5:$F$1004&lt;$F821)*($E$5:$E$1004&lt;&gt;"Arla 32")*$F$5:$F$1004))),""))</f>
        <v/>
      </c>
      <c r="L821" s="16">
        <f>IF($K821="","",$F821-$K821)</f>
        <v/>
      </c>
      <c r="M821" s="17">
        <f>IF(OR($L821="",$G821="",$I821="Não"),"",IF($G821=0,"",$L821/$G821))</f>
        <v/>
      </c>
      <c r="N821" s="18">
        <f>IF(OR($L821="",$H821=""),"",IF($L821&lt;=0,"",$H821/$L821))</f>
        <v/>
      </c>
      <c r="O821" s="15">
        <f>IF($L821="","",IF($L821&gt;Listas!$H$3,"Km rodado alto: confira o km digitado",IF(AND($M821&lt;&gt;"",Listas!$H$2&lt;&gt;""),IF($M821&lt;Listas!$H$2,"Média abaixo do esperado: confira",""),"")))</f>
        <v/>
      </c>
      <c r="P821" s="15" t="n"/>
    </row>
    <row r="822">
      <c r="A822" s="14" t="n"/>
      <c r="B822" s="15" t="n"/>
      <c r="C822" s="15" t="n"/>
      <c r="D822" s="15" t="n"/>
      <c r="E822" s="15" t="n"/>
      <c r="F822" s="16" t="n"/>
      <c r="G822" s="17" t="n"/>
      <c r="H822" s="18" t="n"/>
      <c r="I822" s="15" t="n"/>
      <c r="J822" s="19">
        <f>IF(OR($G822="",$H822=""),"",IF($G822=0,"",$H822/$G822))</f>
        <v/>
      </c>
      <c r="K822" s="16">
        <f>IF(OR($B822="",$F822="",$E822="Arla 32"),"",IFERROR(1/(1/SUMPRODUCT(MAX(($B$5:$B$1004=$B822)*($F$5:$F$1004&lt;$F822)*($E$5:$E$1004&lt;&gt;"Arla 32")*$F$5:$F$1004))),""))</f>
        <v/>
      </c>
      <c r="L822" s="16">
        <f>IF($K822="","",$F822-$K822)</f>
        <v/>
      </c>
      <c r="M822" s="17">
        <f>IF(OR($L822="",$G822="",$I822="Não"),"",IF($G822=0,"",$L822/$G822))</f>
        <v/>
      </c>
      <c r="N822" s="18">
        <f>IF(OR($L822="",$H822=""),"",IF($L822&lt;=0,"",$H822/$L822))</f>
        <v/>
      </c>
      <c r="O822" s="15">
        <f>IF($L822="","",IF($L822&gt;Listas!$H$3,"Km rodado alto: confira o km digitado",IF(AND($M822&lt;&gt;"",Listas!$H$2&lt;&gt;""),IF($M822&lt;Listas!$H$2,"Média abaixo do esperado: confira",""),"")))</f>
        <v/>
      </c>
      <c r="P822" s="15" t="n"/>
    </row>
    <row r="823">
      <c r="A823" s="14" t="n"/>
      <c r="B823" s="15" t="n"/>
      <c r="C823" s="15" t="n"/>
      <c r="D823" s="15" t="n"/>
      <c r="E823" s="15" t="n"/>
      <c r="F823" s="16" t="n"/>
      <c r="G823" s="17" t="n"/>
      <c r="H823" s="18" t="n"/>
      <c r="I823" s="15" t="n"/>
      <c r="J823" s="19">
        <f>IF(OR($G823="",$H823=""),"",IF($G823=0,"",$H823/$G823))</f>
        <v/>
      </c>
      <c r="K823" s="16">
        <f>IF(OR($B823="",$F823="",$E823="Arla 32"),"",IFERROR(1/(1/SUMPRODUCT(MAX(($B$5:$B$1004=$B823)*($F$5:$F$1004&lt;$F823)*($E$5:$E$1004&lt;&gt;"Arla 32")*$F$5:$F$1004))),""))</f>
        <v/>
      </c>
      <c r="L823" s="16">
        <f>IF($K823="","",$F823-$K823)</f>
        <v/>
      </c>
      <c r="M823" s="17">
        <f>IF(OR($L823="",$G823="",$I823="Não"),"",IF($G823=0,"",$L823/$G823))</f>
        <v/>
      </c>
      <c r="N823" s="18">
        <f>IF(OR($L823="",$H823=""),"",IF($L823&lt;=0,"",$H823/$L823))</f>
        <v/>
      </c>
      <c r="O823" s="15">
        <f>IF($L823="","",IF($L823&gt;Listas!$H$3,"Km rodado alto: confira o km digitado",IF(AND($M823&lt;&gt;"",Listas!$H$2&lt;&gt;""),IF($M823&lt;Listas!$H$2,"Média abaixo do esperado: confira",""),"")))</f>
        <v/>
      </c>
      <c r="P823" s="15" t="n"/>
    </row>
    <row r="824">
      <c r="A824" s="14" t="n"/>
      <c r="B824" s="15" t="n"/>
      <c r="C824" s="15" t="n"/>
      <c r="D824" s="15" t="n"/>
      <c r="E824" s="15" t="n"/>
      <c r="F824" s="16" t="n"/>
      <c r="G824" s="17" t="n"/>
      <c r="H824" s="18" t="n"/>
      <c r="I824" s="15" t="n"/>
      <c r="J824" s="19">
        <f>IF(OR($G824="",$H824=""),"",IF($G824=0,"",$H824/$G824))</f>
        <v/>
      </c>
      <c r="K824" s="16">
        <f>IF(OR($B824="",$F824="",$E824="Arla 32"),"",IFERROR(1/(1/SUMPRODUCT(MAX(($B$5:$B$1004=$B824)*($F$5:$F$1004&lt;$F824)*($E$5:$E$1004&lt;&gt;"Arla 32")*$F$5:$F$1004))),""))</f>
        <v/>
      </c>
      <c r="L824" s="16">
        <f>IF($K824="","",$F824-$K824)</f>
        <v/>
      </c>
      <c r="M824" s="17">
        <f>IF(OR($L824="",$G824="",$I824="Não"),"",IF($G824=0,"",$L824/$G824))</f>
        <v/>
      </c>
      <c r="N824" s="18">
        <f>IF(OR($L824="",$H824=""),"",IF($L824&lt;=0,"",$H824/$L824))</f>
        <v/>
      </c>
      <c r="O824" s="15">
        <f>IF($L824="","",IF($L824&gt;Listas!$H$3,"Km rodado alto: confira o km digitado",IF(AND($M824&lt;&gt;"",Listas!$H$2&lt;&gt;""),IF($M824&lt;Listas!$H$2,"Média abaixo do esperado: confira",""),"")))</f>
        <v/>
      </c>
      <c r="P824" s="15" t="n"/>
    </row>
    <row r="825">
      <c r="A825" s="14" t="n"/>
      <c r="B825" s="15" t="n"/>
      <c r="C825" s="15" t="n"/>
      <c r="D825" s="15" t="n"/>
      <c r="E825" s="15" t="n"/>
      <c r="F825" s="16" t="n"/>
      <c r="G825" s="17" t="n"/>
      <c r="H825" s="18" t="n"/>
      <c r="I825" s="15" t="n"/>
      <c r="J825" s="19">
        <f>IF(OR($G825="",$H825=""),"",IF($G825=0,"",$H825/$G825))</f>
        <v/>
      </c>
      <c r="K825" s="16">
        <f>IF(OR($B825="",$F825="",$E825="Arla 32"),"",IFERROR(1/(1/SUMPRODUCT(MAX(($B$5:$B$1004=$B825)*($F$5:$F$1004&lt;$F825)*($E$5:$E$1004&lt;&gt;"Arla 32")*$F$5:$F$1004))),""))</f>
        <v/>
      </c>
      <c r="L825" s="16">
        <f>IF($K825="","",$F825-$K825)</f>
        <v/>
      </c>
      <c r="M825" s="17">
        <f>IF(OR($L825="",$G825="",$I825="Não"),"",IF($G825=0,"",$L825/$G825))</f>
        <v/>
      </c>
      <c r="N825" s="18">
        <f>IF(OR($L825="",$H825=""),"",IF($L825&lt;=0,"",$H825/$L825))</f>
        <v/>
      </c>
      <c r="O825" s="15">
        <f>IF($L825="","",IF($L825&gt;Listas!$H$3,"Km rodado alto: confira o km digitado",IF(AND($M825&lt;&gt;"",Listas!$H$2&lt;&gt;""),IF($M825&lt;Listas!$H$2,"Média abaixo do esperado: confira",""),"")))</f>
        <v/>
      </c>
      <c r="P825" s="15" t="n"/>
    </row>
    <row r="826">
      <c r="A826" s="14" t="n"/>
      <c r="B826" s="15" t="n"/>
      <c r="C826" s="15" t="n"/>
      <c r="D826" s="15" t="n"/>
      <c r="E826" s="15" t="n"/>
      <c r="F826" s="16" t="n"/>
      <c r="G826" s="17" t="n"/>
      <c r="H826" s="18" t="n"/>
      <c r="I826" s="15" t="n"/>
      <c r="J826" s="19">
        <f>IF(OR($G826="",$H826=""),"",IF($G826=0,"",$H826/$G826))</f>
        <v/>
      </c>
      <c r="K826" s="16">
        <f>IF(OR($B826="",$F826="",$E826="Arla 32"),"",IFERROR(1/(1/SUMPRODUCT(MAX(($B$5:$B$1004=$B826)*($F$5:$F$1004&lt;$F826)*($E$5:$E$1004&lt;&gt;"Arla 32")*$F$5:$F$1004))),""))</f>
        <v/>
      </c>
      <c r="L826" s="16">
        <f>IF($K826="","",$F826-$K826)</f>
        <v/>
      </c>
      <c r="M826" s="17">
        <f>IF(OR($L826="",$G826="",$I826="Não"),"",IF($G826=0,"",$L826/$G826))</f>
        <v/>
      </c>
      <c r="N826" s="18">
        <f>IF(OR($L826="",$H826=""),"",IF($L826&lt;=0,"",$H826/$L826))</f>
        <v/>
      </c>
      <c r="O826" s="15">
        <f>IF($L826="","",IF($L826&gt;Listas!$H$3,"Km rodado alto: confira o km digitado",IF(AND($M826&lt;&gt;"",Listas!$H$2&lt;&gt;""),IF($M826&lt;Listas!$H$2,"Média abaixo do esperado: confira",""),"")))</f>
        <v/>
      </c>
      <c r="P826" s="15" t="n"/>
    </row>
    <row r="827">
      <c r="A827" s="14" t="n"/>
      <c r="B827" s="15" t="n"/>
      <c r="C827" s="15" t="n"/>
      <c r="D827" s="15" t="n"/>
      <c r="E827" s="15" t="n"/>
      <c r="F827" s="16" t="n"/>
      <c r="G827" s="17" t="n"/>
      <c r="H827" s="18" t="n"/>
      <c r="I827" s="15" t="n"/>
      <c r="J827" s="19">
        <f>IF(OR($G827="",$H827=""),"",IF($G827=0,"",$H827/$G827))</f>
        <v/>
      </c>
      <c r="K827" s="16">
        <f>IF(OR($B827="",$F827="",$E827="Arla 32"),"",IFERROR(1/(1/SUMPRODUCT(MAX(($B$5:$B$1004=$B827)*($F$5:$F$1004&lt;$F827)*($E$5:$E$1004&lt;&gt;"Arla 32")*$F$5:$F$1004))),""))</f>
        <v/>
      </c>
      <c r="L827" s="16">
        <f>IF($K827="","",$F827-$K827)</f>
        <v/>
      </c>
      <c r="M827" s="17">
        <f>IF(OR($L827="",$G827="",$I827="Não"),"",IF($G827=0,"",$L827/$G827))</f>
        <v/>
      </c>
      <c r="N827" s="18">
        <f>IF(OR($L827="",$H827=""),"",IF($L827&lt;=0,"",$H827/$L827))</f>
        <v/>
      </c>
      <c r="O827" s="15">
        <f>IF($L827="","",IF($L827&gt;Listas!$H$3,"Km rodado alto: confira o km digitado",IF(AND($M827&lt;&gt;"",Listas!$H$2&lt;&gt;""),IF($M827&lt;Listas!$H$2,"Média abaixo do esperado: confira",""),"")))</f>
        <v/>
      </c>
      <c r="P827" s="15" t="n"/>
    </row>
    <row r="828">
      <c r="A828" s="14" t="n"/>
      <c r="B828" s="15" t="n"/>
      <c r="C828" s="15" t="n"/>
      <c r="D828" s="15" t="n"/>
      <c r="E828" s="15" t="n"/>
      <c r="F828" s="16" t="n"/>
      <c r="G828" s="17" t="n"/>
      <c r="H828" s="18" t="n"/>
      <c r="I828" s="15" t="n"/>
      <c r="J828" s="19">
        <f>IF(OR($G828="",$H828=""),"",IF($G828=0,"",$H828/$G828))</f>
        <v/>
      </c>
      <c r="K828" s="16">
        <f>IF(OR($B828="",$F828="",$E828="Arla 32"),"",IFERROR(1/(1/SUMPRODUCT(MAX(($B$5:$B$1004=$B828)*($F$5:$F$1004&lt;$F828)*($E$5:$E$1004&lt;&gt;"Arla 32")*$F$5:$F$1004))),""))</f>
        <v/>
      </c>
      <c r="L828" s="16">
        <f>IF($K828="","",$F828-$K828)</f>
        <v/>
      </c>
      <c r="M828" s="17">
        <f>IF(OR($L828="",$G828="",$I828="Não"),"",IF($G828=0,"",$L828/$G828))</f>
        <v/>
      </c>
      <c r="N828" s="18">
        <f>IF(OR($L828="",$H828=""),"",IF($L828&lt;=0,"",$H828/$L828))</f>
        <v/>
      </c>
      <c r="O828" s="15">
        <f>IF($L828="","",IF($L828&gt;Listas!$H$3,"Km rodado alto: confira o km digitado",IF(AND($M828&lt;&gt;"",Listas!$H$2&lt;&gt;""),IF($M828&lt;Listas!$H$2,"Média abaixo do esperado: confira",""),"")))</f>
        <v/>
      </c>
      <c r="P828" s="15" t="n"/>
    </row>
    <row r="829">
      <c r="A829" s="14" t="n"/>
      <c r="B829" s="15" t="n"/>
      <c r="C829" s="15" t="n"/>
      <c r="D829" s="15" t="n"/>
      <c r="E829" s="15" t="n"/>
      <c r="F829" s="16" t="n"/>
      <c r="G829" s="17" t="n"/>
      <c r="H829" s="18" t="n"/>
      <c r="I829" s="15" t="n"/>
      <c r="J829" s="19">
        <f>IF(OR($G829="",$H829=""),"",IF($G829=0,"",$H829/$G829))</f>
        <v/>
      </c>
      <c r="K829" s="16">
        <f>IF(OR($B829="",$F829="",$E829="Arla 32"),"",IFERROR(1/(1/SUMPRODUCT(MAX(($B$5:$B$1004=$B829)*($F$5:$F$1004&lt;$F829)*($E$5:$E$1004&lt;&gt;"Arla 32")*$F$5:$F$1004))),""))</f>
        <v/>
      </c>
      <c r="L829" s="16">
        <f>IF($K829="","",$F829-$K829)</f>
        <v/>
      </c>
      <c r="M829" s="17">
        <f>IF(OR($L829="",$G829="",$I829="Não"),"",IF($G829=0,"",$L829/$G829))</f>
        <v/>
      </c>
      <c r="N829" s="18">
        <f>IF(OR($L829="",$H829=""),"",IF($L829&lt;=0,"",$H829/$L829))</f>
        <v/>
      </c>
      <c r="O829" s="15">
        <f>IF($L829="","",IF($L829&gt;Listas!$H$3,"Km rodado alto: confira o km digitado",IF(AND($M829&lt;&gt;"",Listas!$H$2&lt;&gt;""),IF($M829&lt;Listas!$H$2,"Média abaixo do esperado: confira",""),"")))</f>
        <v/>
      </c>
      <c r="P829" s="15" t="n"/>
    </row>
    <row r="830">
      <c r="A830" s="14" t="n"/>
      <c r="B830" s="15" t="n"/>
      <c r="C830" s="15" t="n"/>
      <c r="D830" s="15" t="n"/>
      <c r="E830" s="15" t="n"/>
      <c r="F830" s="16" t="n"/>
      <c r="G830" s="17" t="n"/>
      <c r="H830" s="18" t="n"/>
      <c r="I830" s="15" t="n"/>
      <c r="J830" s="19">
        <f>IF(OR($G830="",$H830=""),"",IF($G830=0,"",$H830/$G830))</f>
        <v/>
      </c>
      <c r="K830" s="16">
        <f>IF(OR($B830="",$F830="",$E830="Arla 32"),"",IFERROR(1/(1/SUMPRODUCT(MAX(($B$5:$B$1004=$B830)*($F$5:$F$1004&lt;$F830)*($E$5:$E$1004&lt;&gt;"Arla 32")*$F$5:$F$1004))),""))</f>
        <v/>
      </c>
      <c r="L830" s="16">
        <f>IF($K830="","",$F830-$K830)</f>
        <v/>
      </c>
      <c r="M830" s="17">
        <f>IF(OR($L830="",$G830="",$I830="Não"),"",IF($G830=0,"",$L830/$G830))</f>
        <v/>
      </c>
      <c r="N830" s="18">
        <f>IF(OR($L830="",$H830=""),"",IF($L830&lt;=0,"",$H830/$L830))</f>
        <v/>
      </c>
      <c r="O830" s="15">
        <f>IF($L830="","",IF($L830&gt;Listas!$H$3,"Km rodado alto: confira o km digitado",IF(AND($M830&lt;&gt;"",Listas!$H$2&lt;&gt;""),IF($M830&lt;Listas!$H$2,"Média abaixo do esperado: confira",""),"")))</f>
        <v/>
      </c>
      <c r="P830" s="15" t="n"/>
    </row>
    <row r="831">
      <c r="A831" s="14" t="n"/>
      <c r="B831" s="15" t="n"/>
      <c r="C831" s="15" t="n"/>
      <c r="D831" s="15" t="n"/>
      <c r="E831" s="15" t="n"/>
      <c r="F831" s="16" t="n"/>
      <c r="G831" s="17" t="n"/>
      <c r="H831" s="18" t="n"/>
      <c r="I831" s="15" t="n"/>
      <c r="J831" s="19">
        <f>IF(OR($G831="",$H831=""),"",IF($G831=0,"",$H831/$G831))</f>
        <v/>
      </c>
      <c r="K831" s="16">
        <f>IF(OR($B831="",$F831="",$E831="Arla 32"),"",IFERROR(1/(1/SUMPRODUCT(MAX(($B$5:$B$1004=$B831)*($F$5:$F$1004&lt;$F831)*($E$5:$E$1004&lt;&gt;"Arla 32")*$F$5:$F$1004))),""))</f>
        <v/>
      </c>
      <c r="L831" s="16">
        <f>IF($K831="","",$F831-$K831)</f>
        <v/>
      </c>
      <c r="M831" s="17">
        <f>IF(OR($L831="",$G831="",$I831="Não"),"",IF($G831=0,"",$L831/$G831))</f>
        <v/>
      </c>
      <c r="N831" s="18">
        <f>IF(OR($L831="",$H831=""),"",IF($L831&lt;=0,"",$H831/$L831))</f>
        <v/>
      </c>
      <c r="O831" s="15">
        <f>IF($L831="","",IF($L831&gt;Listas!$H$3,"Km rodado alto: confira o km digitado",IF(AND($M831&lt;&gt;"",Listas!$H$2&lt;&gt;""),IF($M831&lt;Listas!$H$2,"Média abaixo do esperado: confira",""),"")))</f>
        <v/>
      </c>
      <c r="P831" s="15" t="n"/>
    </row>
    <row r="832">
      <c r="A832" s="14" t="n"/>
      <c r="B832" s="15" t="n"/>
      <c r="C832" s="15" t="n"/>
      <c r="D832" s="15" t="n"/>
      <c r="E832" s="15" t="n"/>
      <c r="F832" s="16" t="n"/>
      <c r="G832" s="17" t="n"/>
      <c r="H832" s="18" t="n"/>
      <c r="I832" s="15" t="n"/>
      <c r="J832" s="19">
        <f>IF(OR($G832="",$H832=""),"",IF($G832=0,"",$H832/$G832))</f>
        <v/>
      </c>
      <c r="K832" s="16">
        <f>IF(OR($B832="",$F832="",$E832="Arla 32"),"",IFERROR(1/(1/SUMPRODUCT(MAX(($B$5:$B$1004=$B832)*($F$5:$F$1004&lt;$F832)*($E$5:$E$1004&lt;&gt;"Arla 32")*$F$5:$F$1004))),""))</f>
        <v/>
      </c>
      <c r="L832" s="16">
        <f>IF($K832="","",$F832-$K832)</f>
        <v/>
      </c>
      <c r="M832" s="17">
        <f>IF(OR($L832="",$G832="",$I832="Não"),"",IF($G832=0,"",$L832/$G832))</f>
        <v/>
      </c>
      <c r="N832" s="18">
        <f>IF(OR($L832="",$H832=""),"",IF($L832&lt;=0,"",$H832/$L832))</f>
        <v/>
      </c>
      <c r="O832" s="15">
        <f>IF($L832="","",IF($L832&gt;Listas!$H$3,"Km rodado alto: confira o km digitado",IF(AND($M832&lt;&gt;"",Listas!$H$2&lt;&gt;""),IF($M832&lt;Listas!$H$2,"Média abaixo do esperado: confira",""),"")))</f>
        <v/>
      </c>
      <c r="P832" s="15" t="n"/>
    </row>
    <row r="833">
      <c r="A833" s="14" t="n"/>
      <c r="B833" s="15" t="n"/>
      <c r="C833" s="15" t="n"/>
      <c r="D833" s="15" t="n"/>
      <c r="E833" s="15" t="n"/>
      <c r="F833" s="16" t="n"/>
      <c r="G833" s="17" t="n"/>
      <c r="H833" s="18" t="n"/>
      <c r="I833" s="15" t="n"/>
      <c r="J833" s="19">
        <f>IF(OR($G833="",$H833=""),"",IF($G833=0,"",$H833/$G833))</f>
        <v/>
      </c>
      <c r="K833" s="16">
        <f>IF(OR($B833="",$F833="",$E833="Arla 32"),"",IFERROR(1/(1/SUMPRODUCT(MAX(($B$5:$B$1004=$B833)*($F$5:$F$1004&lt;$F833)*($E$5:$E$1004&lt;&gt;"Arla 32")*$F$5:$F$1004))),""))</f>
        <v/>
      </c>
      <c r="L833" s="16">
        <f>IF($K833="","",$F833-$K833)</f>
        <v/>
      </c>
      <c r="M833" s="17">
        <f>IF(OR($L833="",$G833="",$I833="Não"),"",IF($G833=0,"",$L833/$G833))</f>
        <v/>
      </c>
      <c r="N833" s="18">
        <f>IF(OR($L833="",$H833=""),"",IF($L833&lt;=0,"",$H833/$L833))</f>
        <v/>
      </c>
      <c r="O833" s="15">
        <f>IF($L833="","",IF($L833&gt;Listas!$H$3,"Km rodado alto: confira o km digitado",IF(AND($M833&lt;&gt;"",Listas!$H$2&lt;&gt;""),IF($M833&lt;Listas!$H$2,"Média abaixo do esperado: confira",""),"")))</f>
        <v/>
      </c>
      <c r="P833" s="15" t="n"/>
    </row>
    <row r="834">
      <c r="A834" s="14" t="n"/>
      <c r="B834" s="15" t="n"/>
      <c r="C834" s="15" t="n"/>
      <c r="D834" s="15" t="n"/>
      <c r="E834" s="15" t="n"/>
      <c r="F834" s="16" t="n"/>
      <c r="G834" s="17" t="n"/>
      <c r="H834" s="18" t="n"/>
      <c r="I834" s="15" t="n"/>
      <c r="J834" s="19">
        <f>IF(OR($G834="",$H834=""),"",IF($G834=0,"",$H834/$G834))</f>
        <v/>
      </c>
      <c r="K834" s="16">
        <f>IF(OR($B834="",$F834="",$E834="Arla 32"),"",IFERROR(1/(1/SUMPRODUCT(MAX(($B$5:$B$1004=$B834)*($F$5:$F$1004&lt;$F834)*($E$5:$E$1004&lt;&gt;"Arla 32")*$F$5:$F$1004))),""))</f>
        <v/>
      </c>
      <c r="L834" s="16">
        <f>IF($K834="","",$F834-$K834)</f>
        <v/>
      </c>
      <c r="M834" s="17">
        <f>IF(OR($L834="",$G834="",$I834="Não"),"",IF($G834=0,"",$L834/$G834))</f>
        <v/>
      </c>
      <c r="N834" s="18">
        <f>IF(OR($L834="",$H834=""),"",IF($L834&lt;=0,"",$H834/$L834))</f>
        <v/>
      </c>
      <c r="O834" s="15">
        <f>IF($L834="","",IF($L834&gt;Listas!$H$3,"Km rodado alto: confira o km digitado",IF(AND($M834&lt;&gt;"",Listas!$H$2&lt;&gt;""),IF($M834&lt;Listas!$H$2,"Média abaixo do esperado: confira",""),"")))</f>
        <v/>
      </c>
      <c r="P834" s="15" t="n"/>
    </row>
    <row r="835">
      <c r="A835" s="14" t="n"/>
      <c r="B835" s="15" t="n"/>
      <c r="C835" s="15" t="n"/>
      <c r="D835" s="15" t="n"/>
      <c r="E835" s="15" t="n"/>
      <c r="F835" s="16" t="n"/>
      <c r="G835" s="17" t="n"/>
      <c r="H835" s="18" t="n"/>
      <c r="I835" s="15" t="n"/>
      <c r="J835" s="19">
        <f>IF(OR($G835="",$H835=""),"",IF($G835=0,"",$H835/$G835))</f>
        <v/>
      </c>
      <c r="K835" s="16">
        <f>IF(OR($B835="",$F835="",$E835="Arla 32"),"",IFERROR(1/(1/SUMPRODUCT(MAX(($B$5:$B$1004=$B835)*($F$5:$F$1004&lt;$F835)*($E$5:$E$1004&lt;&gt;"Arla 32")*$F$5:$F$1004))),""))</f>
        <v/>
      </c>
      <c r="L835" s="16">
        <f>IF($K835="","",$F835-$K835)</f>
        <v/>
      </c>
      <c r="M835" s="17">
        <f>IF(OR($L835="",$G835="",$I835="Não"),"",IF($G835=0,"",$L835/$G835))</f>
        <v/>
      </c>
      <c r="N835" s="18">
        <f>IF(OR($L835="",$H835=""),"",IF($L835&lt;=0,"",$H835/$L835))</f>
        <v/>
      </c>
      <c r="O835" s="15">
        <f>IF($L835="","",IF($L835&gt;Listas!$H$3,"Km rodado alto: confira o km digitado",IF(AND($M835&lt;&gt;"",Listas!$H$2&lt;&gt;""),IF($M835&lt;Listas!$H$2,"Média abaixo do esperado: confira",""),"")))</f>
        <v/>
      </c>
      <c r="P835" s="15" t="n"/>
    </row>
    <row r="836">
      <c r="A836" s="14" t="n"/>
      <c r="B836" s="15" t="n"/>
      <c r="C836" s="15" t="n"/>
      <c r="D836" s="15" t="n"/>
      <c r="E836" s="15" t="n"/>
      <c r="F836" s="16" t="n"/>
      <c r="G836" s="17" t="n"/>
      <c r="H836" s="18" t="n"/>
      <c r="I836" s="15" t="n"/>
      <c r="J836" s="19">
        <f>IF(OR($G836="",$H836=""),"",IF($G836=0,"",$H836/$G836))</f>
        <v/>
      </c>
      <c r="K836" s="16">
        <f>IF(OR($B836="",$F836="",$E836="Arla 32"),"",IFERROR(1/(1/SUMPRODUCT(MAX(($B$5:$B$1004=$B836)*($F$5:$F$1004&lt;$F836)*($E$5:$E$1004&lt;&gt;"Arla 32")*$F$5:$F$1004))),""))</f>
        <v/>
      </c>
      <c r="L836" s="16">
        <f>IF($K836="","",$F836-$K836)</f>
        <v/>
      </c>
      <c r="M836" s="17">
        <f>IF(OR($L836="",$G836="",$I836="Não"),"",IF($G836=0,"",$L836/$G836))</f>
        <v/>
      </c>
      <c r="N836" s="18">
        <f>IF(OR($L836="",$H836=""),"",IF($L836&lt;=0,"",$H836/$L836))</f>
        <v/>
      </c>
      <c r="O836" s="15">
        <f>IF($L836="","",IF($L836&gt;Listas!$H$3,"Km rodado alto: confira o km digitado",IF(AND($M836&lt;&gt;"",Listas!$H$2&lt;&gt;""),IF($M836&lt;Listas!$H$2,"Média abaixo do esperado: confira",""),"")))</f>
        <v/>
      </c>
      <c r="P836" s="15" t="n"/>
    </row>
    <row r="837">
      <c r="A837" s="14" t="n"/>
      <c r="B837" s="15" t="n"/>
      <c r="C837" s="15" t="n"/>
      <c r="D837" s="15" t="n"/>
      <c r="E837" s="15" t="n"/>
      <c r="F837" s="16" t="n"/>
      <c r="G837" s="17" t="n"/>
      <c r="H837" s="18" t="n"/>
      <c r="I837" s="15" t="n"/>
      <c r="J837" s="19">
        <f>IF(OR($G837="",$H837=""),"",IF($G837=0,"",$H837/$G837))</f>
        <v/>
      </c>
      <c r="K837" s="16">
        <f>IF(OR($B837="",$F837="",$E837="Arla 32"),"",IFERROR(1/(1/SUMPRODUCT(MAX(($B$5:$B$1004=$B837)*($F$5:$F$1004&lt;$F837)*($E$5:$E$1004&lt;&gt;"Arla 32")*$F$5:$F$1004))),""))</f>
        <v/>
      </c>
      <c r="L837" s="16">
        <f>IF($K837="","",$F837-$K837)</f>
        <v/>
      </c>
      <c r="M837" s="17">
        <f>IF(OR($L837="",$G837="",$I837="Não"),"",IF($G837=0,"",$L837/$G837))</f>
        <v/>
      </c>
      <c r="N837" s="18">
        <f>IF(OR($L837="",$H837=""),"",IF($L837&lt;=0,"",$H837/$L837))</f>
        <v/>
      </c>
      <c r="O837" s="15">
        <f>IF($L837="","",IF($L837&gt;Listas!$H$3,"Km rodado alto: confira o km digitado",IF(AND($M837&lt;&gt;"",Listas!$H$2&lt;&gt;""),IF($M837&lt;Listas!$H$2,"Média abaixo do esperado: confira",""),"")))</f>
        <v/>
      </c>
      <c r="P837" s="15" t="n"/>
    </row>
    <row r="838">
      <c r="A838" s="14" t="n"/>
      <c r="B838" s="15" t="n"/>
      <c r="C838" s="15" t="n"/>
      <c r="D838" s="15" t="n"/>
      <c r="E838" s="15" t="n"/>
      <c r="F838" s="16" t="n"/>
      <c r="G838" s="17" t="n"/>
      <c r="H838" s="18" t="n"/>
      <c r="I838" s="15" t="n"/>
      <c r="J838" s="19">
        <f>IF(OR($G838="",$H838=""),"",IF($G838=0,"",$H838/$G838))</f>
        <v/>
      </c>
      <c r="K838" s="16">
        <f>IF(OR($B838="",$F838="",$E838="Arla 32"),"",IFERROR(1/(1/SUMPRODUCT(MAX(($B$5:$B$1004=$B838)*($F$5:$F$1004&lt;$F838)*($E$5:$E$1004&lt;&gt;"Arla 32")*$F$5:$F$1004))),""))</f>
        <v/>
      </c>
      <c r="L838" s="16">
        <f>IF($K838="","",$F838-$K838)</f>
        <v/>
      </c>
      <c r="M838" s="17">
        <f>IF(OR($L838="",$G838="",$I838="Não"),"",IF($G838=0,"",$L838/$G838))</f>
        <v/>
      </c>
      <c r="N838" s="18">
        <f>IF(OR($L838="",$H838=""),"",IF($L838&lt;=0,"",$H838/$L838))</f>
        <v/>
      </c>
      <c r="O838" s="15">
        <f>IF($L838="","",IF($L838&gt;Listas!$H$3,"Km rodado alto: confira o km digitado",IF(AND($M838&lt;&gt;"",Listas!$H$2&lt;&gt;""),IF($M838&lt;Listas!$H$2,"Média abaixo do esperado: confira",""),"")))</f>
        <v/>
      </c>
      <c r="P838" s="15" t="n"/>
    </row>
    <row r="839">
      <c r="A839" s="14" t="n"/>
      <c r="B839" s="15" t="n"/>
      <c r="C839" s="15" t="n"/>
      <c r="D839" s="15" t="n"/>
      <c r="E839" s="15" t="n"/>
      <c r="F839" s="16" t="n"/>
      <c r="G839" s="17" t="n"/>
      <c r="H839" s="18" t="n"/>
      <c r="I839" s="15" t="n"/>
      <c r="J839" s="19">
        <f>IF(OR($G839="",$H839=""),"",IF($G839=0,"",$H839/$G839))</f>
        <v/>
      </c>
      <c r="K839" s="16">
        <f>IF(OR($B839="",$F839="",$E839="Arla 32"),"",IFERROR(1/(1/SUMPRODUCT(MAX(($B$5:$B$1004=$B839)*($F$5:$F$1004&lt;$F839)*($E$5:$E$1004&lt;&gt;"Arla 32")*$F$5:$F$1004))),""))</f>
        <v/>
      </c>
      <c r="L839" s="16">
        <f>IF($K839="","",$F839-$K839)</f>
        <v/>
      </c>
      <c r="M839" s="17">
        <f>IF(OR($L839="",$G839="",$I839="Não"),"",IF($G839=0,"",$L839/$G839))</f>
        <v/>
      </c>
      <c r="N839" s="18">
        <f>IF(OR($L839="",$H839=""),"",IF($L839&lt;=0,"",$H839/$L839))</f>
        <v/>
      </c>
      <c r="O839" s="15">
        <f>IF($L839="","",IF($L839&gt;Listas!$H$3,"Km rodado alto: confira o km digitado",IF(AND($M839&lt;&gt;"",Listas!$H$2&lt;&gt;""),IF($M839&lt;Listas!$H$2,"Média abaixo do esperado: confira",""),"")))</f>
        <v/>
      </c>
      <c r="P839" s="15" t="n"/>
    </row>
    <row r="840">
      <c r="A840" s="14" t="n"/>
      <c r="B840" s="15" t="n"/>
      <c r="C840" s="15" t="n"/>
      <c r="D840" s="15" t="n"/>
      <c r="E840" s="15" t="n"/>
      <c r="F840" s="16" t="n"/>
      <c r="G840" s="17" t="n"/>
      <c r="H840" s="18" t="n"/>
      <c r="I840" s="15" t="n"/>
      <c r="J840" s="19">
        <f>IF(OR($G840="",$H840=""),"",IF($G840=0,"",$H840/$G840))</f>
        <v/>
      </c>
      <c r="K840" s="16">
        <f>IF(OR($B840="",$F840="",$E840="Arla 32"),"",IFERROR(1/(1/SUMPRODUCT(MAX(($B$5:$B$1004=$B840)*($F$5:$F$1004&lt;$F840)*($E$5:$E$1004&lt;&gt;"Arla 32")*$F$5:$F$1004))),""))</f>
        <v/>
      </c>
      <c r="L840" s="16">
        <f>IF($K840="","",$F840-$K840)</f>
        <v/>
      </c>
      <c r="M840" s="17">
        <f>IF(OR($L840="",$G840="",$I840="Não"),"",IF($G840=0,"",$L840/$G840))</f>
        <v/>
      </c>
      <c r="N840" s="18">
        <f>IF(OR($L840="",$H840=""),"",IF($L840&lt;=0,"",$H840/$L840))</f>
        <v/>
      </c>
      <c r="O840" s="15">
        <f>IF($L840="","",IF($L840&gt;Listas!$H$3,"Km rodado alto: confira o km digitado",IF(AND($M840&lt;&gt;"",Listas!$H$2&lt;&gt;""),IF($M840&lt;Listas!$H$2,"Média abaixo do esperado: confira",""),"")))</f>
        <v/>
      </c>
      <c r="P840" s="15" t="n"/>
    </row>
    <row r="841">
      <c r="A841" s="14" t="n"/>
      <c r="B841" s="15" t="n"/>
      <c r="C841" s="15" t="n"/>
      <c r="D841" s="15" t="n"/>
      <c r="E841" s="15" t="n"/>
      <c r="F841" s="16" t="n"/>
      <c r="G841" s="17" t="n"/>
      <c r="H841" s="18" t="n"/>
      <c r="I841" s="15" t="n"/>
      <c r="J841" s="19">
        <f>IF(OR($G841="",$H841=""),"",IF($G841=0,"",$H841/$G841))</f>
        <v/>
      </c>
      <c r="K841" s="16">
        <f>IF(OR($B841="",$F841="",$E841="Arla 32"),"",IFERROR(1/(1/SUMPRODUCT(MAX(($B$5:$B$1004=$B841)*($F$5:$F$1004&lt;$F841)*($E$5:$E$1004&lt;&gt;"Arla 32")*$F$5:$F$1004))),""))</f>
        <v/>
      </c>
      <c r="L841" s="16">
        <f>IF($K841="","",$F841-$K841)</f>
        <v/>
      </c>
      <c r="M841" s="17">
        <f>IF(OR($L841="",$G841="",$I841="Não"),"",IF($G841=0,"",$L841/$G841))</f>
        <v/>
      </c>
      <c r="N841" s="18">
        <f>IF(OR($L841="",$H841=""),"",IF($L841&lt;=0,"",$H841/$L841))</f>
        <v/>
      </c>
      <c r="O841" s="15">
        <f>IF($L841="","",IF($L841&gt;Listas!$H$3,"Km rodado alto: confira o km digitado",IF(AND($M841&lt;&gt;"",Listas!$H$2&lt;&gt;""),IF($M841&lt;Listas!$H$2,"Média abaixo do esperado: confira",""),"")))</f>
        <v/>
      </c>
      <c r="P841" s="15" t="n"/>
    </row>
    <row r="842">
      <c r="A842" s="14" t="n"/>
      <c r="B842" s="15" t="n"/>
      <c r="C842" s="15" t="n"/>
      <c r="D842" s="15" t="n"/>
      <c r="E842" s="15" t="n"/>
      <c r="F842" s="16" t="n"/>
      <c r="G842" s="17" t="n"/>
      <c r="H842" s="18" t="n"/>
      <c r="I842" s="15" t="n"/>
      <c r="J842" s="19">
        <f>IF(OR($G842="",$H842=""),"",IF($G842=0,"",$H842/$G842))</f>
        <v/>
      </c>
      <c r="K842" s="16">
        <f>IF(OR($B842="",$F842="",$E842="Arla 32"),"",IFERROR(1/(1/SUMPRODUCT(MAX(($B$5:$B$1004=$B842)*($F$5:$F$1004&lt;$F842)*($E$5:$E$1004&lt;&gt;"Arla 32")*$F$5:$F$1004))),""))</f>
        <v/>
      </c>
      <c r="L842" s="16">
        <f>IF($K842="","",$F842-$K842)</f>
        <v/>
      </c>
      <c r="M842" s="17">
        <f>IF(OR($L842="",$G842="",$I842="Não"),"",IF($G842=0,"",$L842/$G842))</f>
        <v/>
      </c>
      <c r="N842" s="18">
        <f>IF(OR($L842="",$H842=""),"",IF($L842&lt;=0,"",$H842/$L842))</f>
        <v/>
      </c>
      <c r="O842" s="15">
        <f>IF($L842="","",IF($L842&gt;Listas!$H$3,"Km rodado alto: confira o km digitado",IF(AND($M842&lt;&gt;"",Listas!$H$2&lt;&gt;""),IF($M842&lt;Listas!$H$2,"Média abaixo do esperado: confira",""),"")))</f>
        <v/>
      </c>
      <c r="P842" s="15" t="n"/>
    </row>
    <row r="843">
      <c r="A843" s="14" t="n"/>
      <c r="B843" s="15" t="n"/>
      <c r="C843" s="15" t="n"/>
      <c r="D843" s="15" t="n"/>
      <c r="E843" s="15" t="n"/>
      <c r="F843" s="16" t="n"/>
      <c r="G843" s="17" t="n"/>
      <c r="H843" s="18" t="n"/>
      <c r="I843" s="15" t="n"/>
      <c r="J843" s="19">
        <f>IF(OR($G843="",$H843=""),"",IF($G843=0,"",$H843/$G843))</f>
        <v/>
      </c>
      <c r="K843" s="16">
        <f>IF(OR($B843="",$F843="",$E843="Arla 32"),"",IFERROR(1/(1/SUMPRODUCT(MAX(($B$5:$B$1004=$B843)*($F$5:$F$1004&lt;$F843)*($E$5:$E$1004&lt;&gt;"Arla 32")*$F$5:$F$1004))),""))</f>
        <v/>
      </c>
      <c r="L843" s="16">
        <f>IF($K843="","",$F843-$K843)</f>
        <v/>
      </c>
      <c r="M843" s="17">
        <f>IF(OR($L843="",$G843="",$I843="Não"),"",IF($G843=0,"",$L843/$G843))</f>
        <v/>
      </c>
      <c r="N843" s="18">
        <f>IF(OR($L843="",$H843=""),"",IF($L843&lt;=0,"",$H843/$L843))</f>
        <v/>
      </c>
      <c r="O843" s="15">
        <f>IF($L843="","",IF($L843&gt;Listas!$H$3,"Km rodado alto: confira o km digitado",IF(AND($M843&lt;&gt;"",Listas!$H$2&lt;&gt;""),IF($M843&lt;Listas!$H$2,"Média abaixo do esperado: confira",""),"")))</f>
        <v/>
      </c>
      <c r="P843" s="15" t="n"/>
    </row>
    <row r="844">
      <c r="A844" s="14" t="n"/>
      <c r="B844" s="15" t="n"/>
      <c r="C844" s="15" t="n"/>
      <c r="D844" s="15" t="n"/>
      <c r="E844" s="15" t="n"/>
      <c r="F844" s="16" t="n"/>
      <c r="G844" s="17" t="n"/>
      <c r="H844" s="18" t="n"/>
      <c r="I844" s="15" t="n"/>
      <c r="J844" s="19">
        <f>IF(OR($G844="",$H844=""),"",IF($G844=0,"",$H844/$G844))</f>
        <v/>
      </c>
      <c r="K844" s="16">
        <f>IF(OR($B844="",$F844="",$E844="Arla 32"),"",IFERROR(1/(1/SUMPRODUCT(MAX(($B$5:$B$1004=$B844)*($F$5:$F$1004&lt;$F844)*($E$5:$E$1004&lt;&gt;"Arla 32")*$F$5:$F$1004))),""))</f>
        <v/>
      </c>
      <c r="L844" s="16">
        <f>IF($K844="","",$F844-$K844)</f>
        <v/>
      </c>
      <c r="M844" s="17">
        <f>IF(OR($L844="",$G844="",$I844="Não"),"",IF($G844=0,"",$L844/$G844))</f>
        <v/>
      </c>
      <c r="N844" s="18">
        <f>IF(OR($L844="",$H844=""),"",IF($L844&lt;=0,"",$H844/$L844))</f>
        <v/>
      </c>
      <c r="O844" s="15">
        <f>IF($L844="","",IF($L844&gt;Listas!$H$3,"Km rodado alto: confira o km digitado",IF(AND($M844&lt;&gt;"",Listas!$H$2&lt;&gt;""),IF($M844&lt;Listas!$H$2,"Média abaixo do esperado: confira",""),"")))</f>
        <v/>
      </c>
      <c r="P844" s="15" t="n"/>
    </row>
    <row r="845">
      <c r="A845" s="14" t="n"/>
      <c r="B845" s="15" t="n"/>
      <c r="C845" s="15" t="n"/>
      <c r="D845" s="15" t="n"/>
      <c r="E845" s="15" t="n"/>
      <c r="F845" s="16" t="n"/>
      <c r="G845" s="17" t="n"/>
      <c r="H845" s="18" t="n"/>
      <c r="I845" s="15" t="n"/>
      <c r="J845" s="19">
        <f>IF(OR($G845="",$H845=""),"",IF($G845=0,"",$H845/$G845))</f>
        <v/>
      </c>
      <c r="K845" s="16">
        <f>IF(OR($B845="",$F845="",$E845="Arla 32"),"",IFERROR(1/(1/SUMPRODUCT(MAX(($B$5:$B$1004=$B845)*($F$5:$F$1004&lt;$F845)*($E$5:$E$1004&lt;&gt;"Arla 32")*$F$5:$F$1004))),""))</f>
        <v/>
      </c>
      <c r="L845" s="16">
        <f>IF($K845="","",$F845-$K845)</f>
        <v/>
      </c>
      <c r="M845" s="17">
        <f>IF(OR($L845="",$G845="",$I845="Não"),"",IF($G845=0,"",$L845/$G845))</f>
        <v/>
      </c>
      <c r="N845" s="18">
        <f>IF(OR($L845="",$H845=""),"",IF($L845&lt;=0,"",$H845/$L845))</f>
        <v/>
      </c>
      <c r="O845" s="15">
        <f>IF($L845="","",IF($L845&gt;Listas!$H$3,"Km rodado alto: confira o km digitado",IF(AND($M845&lt;&gt;"",Listas!$H$2&lt;&gt;""),IF($M845&lt;Listas!$H$2,"Média abaixo do esperado: confira",""),"")))</f>
        <v/>
      </c>
      <c r="P845" s="15" t="n"/>
    </row>
    <row r="846">
      <c r="A846" s="14" t="n"/>
      <c r="B846" s="15" t="n"/>
      <c r="C846" s="15" t="n"/>
      <c r="D846" s="15" t="n"/>
      <c r="E846" s="15" t="n"/>
      <c r="F846" s="16" t="n"/>
      <c r="G846" s="17" t="n"/>
      <c r="H846" s="18" t="n"/>
      <c r="I846" s="15" t="n"/>
      <c r="J846" s="19">
        <f>IF(OR($G846="",$H846=""),"",IF($G846=0,"",$H846/$G846))</f>
        <v/>
      </c>
      <c r="K846" s="16">
        <f>IF(OR($B846="",$F846="",$E846="Arla 32"),"",IFERROR(1/(1/SUMPRODUCT(MAX(($B$5:$B$1004=$B846)*($F$5:$F$1004&lt;$F846)*($E$5:$E$1004&lt;&gt;"Arla 32")*$F$5:$F$1004))),""))</f>
        <v/>
      </c>
      <c r="L846" s="16">
        <f>IF($K846="","",$F846-$K846)</f>
        <v/>
      </c>
      <c r="M846" s="17">
        <f>IF(OR($L846="",$G846="",$I846="Não"),"",IF($G846=0,"",$L846/$G846))</f>
        <v/>
      </c>
      <c r="N846" s="18">
        <f>IF(OR($L846="",$H846=""),"",IF($L846&lt;=0,"",$H846/$L846))</f>
        <v/>
      </c>
      <c r="O846" s="15">
        <f>IF($L846="","",IF($L846&gt;Listas!$H$3,"Km rodado alto: confira o km digitado",IF(AND($M846&lt;&gt;"",Listas!$H$2&lt;&gt;""),IF($M846&lt;Listas!$H$2,"Média abaixo do esperado: confira",""),"")))</f>
        <v/>
      </c>
      <c r="P846" s="15" t="n"/>
    </row>
    <row r="847">
      <c r="A847" s="14" t="n"/>
      <c r="B847" s="15" t="n"/>
      <c r="C847" s="15" t="n"/>
      <c r="D847" s="15" t="n"/>
      <c r="E847" s="15" t="n"/>
      <c r="F847" s="16" t="n"/>
      <c r="G847" s="17" t="n"/>
      <c r="H847" s="18" t="n"/>
      <c r="I847" s="15" t="n"/>
      <c r="J847" s="19">
        <f>IF(OR($G847="",$H847=""),"",IF($G847=0,"",$H847/$G847))</f>
        <v/>
      </c>
      <c r="K847" s="16">
        <f>IF(OR($B847="",$F847="",$E847="Arla 32"),"",IFERROR(1/(1/SUMPRODUCT(MAX(($B$5:$B$1004=$B847)*($F$5:$F$1004&lt;$F847)*($E$5:$E$1004&lt;&gt;"Arla 32")*$F$5:$F$1004))),""))</f>
        <v/>
      </c>
      <c r="L847" s="16">
        <f>IF($K847="","",$F847-$K847)</f>
        <v/>
      </c>
      <c r="M847" s="17">
        <f>IF(OR($L847="",$G847="",$I847="Não"),"",IF($G847=0,"",$L847/$G847))</f>
        <v/>
      </c>
      <c r="N847" s="18">
        <f>IF(OR($L847="",$H847=""),"",IF($L847&lt;=0,"",$H847/$L847))</f>
        <v/>
      </c>
      <c r="O847" s="15">
        <f>IF($L847="","",IF($L847&gt;Listas!$H$3,"Km rodado alto: confira o km digitado",IF(AND($M847&lt;&gt;"",Listas!$H$2&lt;&gt;""),IF($M847&lt;Listas!$H$2,"Média abaixo do esperado: confira",""),"")))</f>
        <v/>
      </c>
      <c r="P847" s="15" t="n"/>
    </row>
    <row r="848">
      <c r="A848" s="14" t="n"/>
      <c r="B848" s="15" t="n"/>
      <c r="C848" s="15" t="n"/>
      <c r="D848" s="15" t="n"/>
      <c r="E848" s="15" t="n"/>
      <c r="F848" s="16" t="n"/>
      <c r="G848" s="17" t="n"/>
      <c r="H848" s="18" t="n"/>
      <c r="I848" s="15" t="n"/>
      <c r="J848" s="19">
        <f>IF(OR($G848="",$H848=""),"",IF($G848=0,"",$H848/$G848))</f>
        <v/>
      </c>
      <c r="K848" s="16">
        <f>IF(OR($B848="",$F848="",$E848="Arla 32"),"",IFERROR(1/(1/SUMPRODUCT(MAX(($B$5:$B$1004=$B848)*($F$5:$F$1004&lt;$F848)*($E$5:$E$1004&lt;&gt;"Arla 32")*$F$5:$F$1004))),""))</f>
        <v/>
      </c>
      <c r="L848" s="16">
        <f>IF($K848="","",$F848-$K848)</f>
        <v/>
      </c>
      <c r="M848" s="17">
        <f>IF(OR($L848="",$G848="",$I848="Não"),"",IF($G848=0,"",$L848/$G848))</f>
        <v/>
      </c>
      <c r="N848" s="18">
        <f>IF(OR($L848="",$H848=""),"",IF($L848&lt;=0,"",$H848/$L848))</f>
        <v/>
      </c>
      <c r="O848" s="15">
        <f>IF($L848="","",IF($L848&gt;Listas!$H$3,"Km rodado alto: confira o km digitado",IF(AND($M848&lt;&gt;"",Listas!$H$2&lt;&gt;""),IF($M848&lt;Listas!$H$2,"Média abaixo do esperado: confira",""),"")))</f>
        <v/>
      </c>
      <c r="P848" s="15" t="n"/>
    </row>
    <row r="849">
      <c r="A849" s="14" t="n"/>
      <c r="B849" s="15" t="n"/>
      <c r="C849" s="15" t="n"/>
      <c r="D849" s="15" t="n"/>
      <c r="E849" s="15" t="n"/>
      <c r="F849" s="16" t="n"/>
      <c r="G849" s="17" t="n"/>
      <c r="H849" s="18" t="n"/>
      <c r="I849" s="15" t="n"/>
      <c r="J849" s="19">
        <f>IF(OR($G849="",$H849=""),"",IF($G849=0,"",$H849/$G849))</f>
        <v/>
      </c>
      <c r="K849" s="16">
        <f>IF(OR($B849="",$F849="",$E849="Arla 32"),"",IFERROR(1/(1/SUMPRODUCT(MAX(($B$5:$B$1004=$B849)*($F$5:$F$1004&lt;$F849)*($E$5:$E$1004&lt;&gt;"Arla 32")*$F$5:$F$1004))),""))</f>
        <v/>
      </c>
      <c r="L849" s="16">
        <f>IF($K849="","",$F849-$K849)</f>
        <v/>
      </c>
      <c r="M849" s="17">
        <f>IF(OR($L849="",$G849="",$I849="Não"),"",IF($G849=0,"",$L849/$G849))</f>
        <v/>
      </c>
      <c r="N849" s="18">
        <f>IF(OR($L849="",$H849=""),"",IF($L849&lt;=0,"",$H849/$L849))</f>
        <v/>
      </c>
      <c r="O849" s="15">
        <f>IF($L849="","",IF($L849&gt;Listas!$H$3,"Km rodado alto: confira o km digitado",IF(AND($M849&lt;&gt;"",Listas!$H$2&lt;&gt;""),IF($M849&lt;Listas!$H$2,"Média abaixo do esperado: confira",""),"")))</f>
        <v/>
      </c>
      <c r="P849" s="15" t="n"/>
    </row>
    <row r="850">
      <c r="A850" s="14" t="n"/>
      <c r="B850" s="15" t="n"/>
      <c r="C850" s="15" t="n"/>
      <c r="D850" s="15" t="n"/>
      <c r="E850" s="15" t="n"/>
      <c r="F850" s="16" t="n"/>
      <c r="G850" s="17" t="n"/>
      <c r="H850" s="18" t="n"/>
      <c r="I850" s="15" t="n"/>
      <c r="J850" s="19">
        <f>IF(OR($G850="",$H850=""),"",IF($G850=0,"",$H850/$G850))</f>
        <v/>
      </c>
      <c r="K850" s="16">
        <f>IF(OR($B850="",$F850="",$E850="Arla 32"),"",IFERROR(1/(1/SUMPRODUCT(MAX(($B$5:$B$1004=$B850)*($F$5:$F$1004&lt;$F850)*($E$5:$E$1004&lt;&gt;"Arla 32")*$F$5:$F$1004))),""))</f>
        <v/>
      </c>
      <c r="L850" s="16">
        <f>IF($K850="","",$F850-$K850)</f>
        <v/>
      </c>
      <c r="M850" s="17">
        <f>IF(OR($L850="",$G850="",$I850="Não"),"",IF($G850=0,"",$L850/$G850))</f>
        <v/>
      </c>
      <c r="N850" s="18">
        <f>IF(OR($L850="",$H850=""),"",IF($L850&lt;=0,"",$H850/$L850))</f>
        <v/>
      </c>
      <c r="O850" s="15">
        <f>IF($L850="","",IF($L850&gt;Listas!$H$3,"Km rodado alto: confira o km digitado",IF(AND($M850&lt;&gt;"",Listas!$H$2&lt;&gt;""),IF($M850&lt;Listas!$H$2,"Média abaixo do esperado: confira",""),"")))</f>
        <v/>
      </c>
      <c r="P850" s="15" t="n"/>
    </row>
    <row r="851">
      <c r="A851" s="14" t="n"/>
      <c r="B851" s="15" t="n"/>
      <c r="C851" s="15" t="n"/>
      <c r="D851" s="15" t="n"/>
      <c r="E851" s="15" t="n"/>
      <c r="F851" s="16" t="n"/>
      <c r="G851" s="17" t="n"/>
      <c r="H851" s="18" t="n"/>
      <c r="I851" s="15" t="n"/>
      <c r="J851" s="19">
        <f>IF(OR($G851="",$H851=""),"",IF($G851=0,"",$H851/$G851))</f>
        <v/>
      </c>
      <c r="K851" s="16">
        <f>IF(OR($B851="",$F851="",$E851="Arla 32"),"",IFERROR(1/(1/SUMPRODUCT(MAX(($B$5:$B$1004=$B851)*($F$5:$F$1004&lt;$F851)*($E$5:$E$1004&lt;&gt;"Arla 32")*$F$5:$F$1004))),""))</f>
        <v/>
      </c>
      <c r="L851" s="16">
        <f>IF($K851="","",$F851-$K851)</f>
        <v/>
      </c>
      <c r="M851" s="17">
        <f>IF(OR($L851="",$G851="",$I851="Não"),"",IF($G851=0,"",$L851/$G851))</f>
        <v/>
      </c>
      <c r="N851" s="18">
        <f>IF(OR($L851="",$H851=""),"",IF($L851&lt;=0,"",$H851/$L851))</f>
        <v/>
      </c>
      <c r="O851" s="15">
        <f>IF($L851="","",IF($L851&gt;Listas!$H$3,"Km rodado alto: confira o km digitado",IF(AND($M851&lt;&gt;"",Listas!$H$2&lt;&gt;""),IF($M851&lt;Listas!$H$2,"Média abaixo do esperado: confira",""),"")))</f>
        <v/>
      </c>
      <c r="P851" s="15" t="n"/>
    </row>
    <row r="852">
      <c r="A852" s="14" t="n"/>
      <c r="B852" s="15" t="n"/>
      <c r="C852" s="15" t="n"/>
      <c r="D852" s="15" t="n"/>
      <c r="E852" s="15" t="n"/>
      <c r="F852" s="16" t="n"/>
      <c r="G852" s="17" t="n"/>
      <c r="H852" s="18" t="n"/>
      <c r="I852" s="15" t="n"/>
      <c r="J852" s="19">
        <f>IF(OR($G852="",$H852=""),"",IF($G852=0,"",$H852/$G852))</f>
        <v/>
      </c>
      <c r="K852" s="16">
        <f>IF(OR($B852="",$F852="",$E852="Arla 32"),"",IFERROR(1/(1/SUMPRODUCT(MAX(($B$5:$B$1004=$B852)*($F$5:$F$1004&lt;$F852)*($E$5:$E$1004&lt;&gt;"Arla 32")*$F$5:$F$1004))),""))</f>
        <v/>
      </c>
      <c r="L852" s="16">
        <f>IF($K852="","",$F852-$K852)</f>
        <v/>
      </c>
      <c r="M852" s="17">
        <f>IF(OR($L852="",$G852="",$I852="Não"),"",IF($G852=0,"",$L852/$G852))</f>
        <v/>
      </c>
      <c r="N852" s="18">
        <f>IF(OR($L852="",$H852=""),"",IF($L852&lt;=0,"",$H852/$L852))</f>
        <v/>
      </c>
      <c r="O852" s="15">
        <f>IF($L852="","",IF($L852&gt;Listas!$H$3,"Km rodado alto: confira o km digitado",IF(AND($M852&lt;&gt;"",Listas!$H$2&lt;&gt;""),IF($M852&lt;Listas!$H$2,"Média abaixo do esperado: confira",""),"")))</f>
        <v/>
      </c>
      <c r="P852" s="15" t="n"/>
    </row>
    <row r="853">
      <c r="A853" s="14" t="n"/>
      <c r="B853" s="15" t="n"/>
      <c r="C853" s="15" t="n"/>
      <c r="D853" s="15" t="n"/>
      <c r="E853" s="15" t="n"/>
      <c r="F853" s="16" t="n"/>
      <c r="G853" s="17" t="n"/>
      <c r="H853" s="18" t="n"/>
      <c r="I853" s="15" t="n"/>
      <c r="J853" s="19">
        <f>IF(OR($G853="",$H853=""),"",IF($G853=0,"",$H853/$G853))</f>
        <v/>
      </c>
      <c r="K853" s="16">
        <f>IF(OR($B853="",$F853="",$E853="Arla 32"),"",IFERROR(1/(1/SUMPRODUCT(MAX(($B$5:$B$1004=$B853)*($F$5:$F$1004&lt;$F853)*($E$5:$E$1004&lt;&gt;"Arla 32")*$F$5:$F$1004))),""))</f>
        <v/>
      </c>
      <c r="L853" s="16">
        <f>IF($K853="","",$F853-$K853)</f>
        <v/>
      </c>
      <c r="M853" s="17">
        <f>IF(OR($L853="",$G853="",$I853="Não"),"",IF($G853=0,"",$L853/$G853))</f>
        <v/>
      </c>
      <c r="N853" s="18">
        <f>IF(OR($L853="",$H853=""),"",IF($L853&lt;=0,"",$H853/$L853))</f>
        <v/>
      </c>
      <c r="O853" s="15">
        <f>IF($L853="","",IF($L853&gt;Listas!$H$3,"Km rodado alto: confira o km digitado",IF(AND($M853&lt;&gt;"",Listas!$H$2&lt;&gt;""),IF($M853&lt;Listas!$H$2,"Média abaixo do esperado: confira",""),"")))</f>
        <v/>
      </c>
      <c r="P853" s="15" t="n"/>
    </row>
    <row r="854">
      <c r="A854" s="14" t="n"/>
      <c r="B854" s="15" t="n"/>
      <c r="C854" s="15" t="n"/>
      <c r="D854" s="15" t="n"/>
      <c r="E854" s="15" t="n"/>
      <c r="F854" s="16" t="n"/>
      <c r="G854" s="17" t="n"/>
      <c r="H854" s="18" t="n"/>
      <c r="I854" s="15" t="n"/>
      <c r="J854" s="19">
        <f>IF(OR($G854="",$H854=""),"",IF($G854=0,"",$H854/$G854))</f>
        <v/>
      </c>
      <c r="K854" s="16">
        <f>IF(OR($B854="",$F854="",$E854="Arla 32"),"",IFERROR(1/(1/SUMPRODUCT(MAX(($B$5:$B$1004=$B854)*($F$5:$F$1004&lt;$F854)*($E$5:$E$1004&lt;&gt;"Arla 32")*$F$5:$F$1004))),""))</f>
        <v/>
      </c>
      <c r="L854" s="16">
        <f>IF($K854="","",$F854-$K854)</f>
        <v/>
      </c>
      <c r="M854" s="17">
        <f>IF(OR($L854="",$G854="",$I854="Não"),"",IF($G854=0,"",$L854/$G854))</f>
        <v/>
      </c>
      <c r="N854" s="18">
        <f>IF(OR($L854="",$H854=""),"",IF($L854&lt;=0,"",$H854/$L854))</f>
        <v/>
      </c>
      <c r="O854" s="15">
        <f>IF($L854="","",IF($L854&gt;Listas!$H$3,"Km rodado alto: confira o km digitado",IF(AND($M854&lt;&gt;"",Listas!$H$2&lt;&gt;""),IF($M854&lt;Listas!$H$2,"Média abaixo do esperado: confira",""),"")))</f>
        <v/>
      </c>
      <c r="P854" s="15" t="n"/>
    </row>
    <row r="855">
      <c r="A855" s="14" t="n"/>
      <c r="B855" s="15" t="n"/>
      <c r="C855" s="15" t="n"/>
      <c r="D855" s="15" t="n"/>
      <c r="E855" s="15" t="n"/>
      <c r="F855" s="16" t="n"/>
      <c r="G855" s="17" t="n"/>
      <c r="H855" s="18" t="n"/>
      <c r="I855" s="15" t="n"/>
      <c r="J855" s="19">
        <f>IF(OR($G855="",$H855=""),"",IF($G855=0,"",$H855/$G855))</f>
        <v/>
      </c>
      <c r="K855" s="16">
        <f>IF(OR($B855="",$F855="",$E855="Arla 32"),"",IFERROR(1/(1/SUMPRODUCT(MAX(($B$5:$B$1004=$B855)*($F$5:$F$1004&lt;$F855)*($E$5:$E$1004&lt;&gt;"Arla 32")*$F$5:$F$1004))),""))</f>
        <v/>
      </c>
      <c r="L855" s="16">
        <f>IF($K855="","",$F855-$K855)</f>
        <v/>
      </c>
      <c r="M855" s="17">
        <f>IF(OR($L855="",$G855="",$I855="Não"),"",IF($G855=0,"",$L855/$G855))</f>
        <v/>
      </c>
      <c r="N855" s="18">
        <f>IF(OR($L855="",$H855=""),"",IF($L855&lt;=0,"",$H855/$L855))</f>
        <v/>
      </c>
      <c r="O855" s="15">
        <f>IF($L855="","",IF($L855&gt;Listas!$H$3,"Km rodado alto: confira o km digitado",IF(AND($M855&lt;&gt;"",Listas!$H$2&lt;&gt;""),IF($M855&lt;Listas!$H$2,"Média abaixo do esperado: confira",""),"")))</f>
        <v/>
      </c>
      <c r="P855" s="15" t="n"/>
    </row>
    <row r="856">
      <c r="A856" s="14" t="n"/>
      <c r="B856" s="15" t="n"/>
      <c r="C856" s="15" t="n"/>
      <c r="D856" s="15" t="n"/>
      <c r="E856" s="15" t="n"/>
      <c r="F856" s="16" t="n"/>
      <c r="G856" s="17" t="n"/>
      <c r="H856" s="18" t="n"/>
      <c r="I856" s="15" t="n"/>
      <c r="J856" s="19">
        <f>IF(OR($G856="",$H856=""),"",IF($G856=0,"",$H856/$G856))</f>
        <v/>
      </c>
      <c r="K856" s="16">
        <f>IF(OR($B856="",$F856="",$E856="Arla 32"),"",IFERROR(1/(1/SUMPRODUCT(MAX(($B$5:$B$1004=$B856)*($F$5:$F$1004&lt;$F856)*($E$5:$E$1004&lt;&gt;"Arla 32")*$F$5:$F$1004))),""))</f>
        <v/>
      </c>
      <c r="L856" s="16">
        <f>IF($K856="","",$F856-$K856)</f>
        <v/>
      </c>
      <c r="M856" s="17">
        <f>IF(OR($L856="",$G856="",$I856="Não"),"",IF($G856=0,"",$L856/$G856))</f>
        <v/>
      </c>
      <c r="N856" s="18">
        <f>IF(OR($L856="",$H856=""),"",IF($L856&lt;=0,"",$H856/$L856))</f>
        <v/>
      </c>
      <c r="O856" s="15">
        <f>IF($L856="","",IF($L856&gt;Listas!$H$3,"Km rodado alto: confira o km digitado",IF(AND($M856&lt;&gt;"",Listas!$H$2&lt;&gt;""),IF($M856&lt;Listas!$H$2,"Média abaixo do esperado: confira",""),"")))</f>
        <v/>
      </c>
      <c r="P856" s="15" t="n"/>
    </row>
    <row r="857">
      <c r="A857" s="14" t="n"/>
      <c r="B857" s="15" t="n"/>
      <c r="C857" s="15" t="n"/>
      <c r="D857" s="15" t="n"/>
      <c r="E857" s="15" t="n"/>
      <c r="F857" s="16" t="n"/>
      <c r="G857" s="17" t="n"/>
      <c r="H857" s="18" t="n"/>
      <c r="I857" s="15" t="n"/>
      <c r="J857" s="19">
        <f>IF(OR($G857="",$H857=""),"",IF($G857=0,"",$H857/$G857))</f>
        <v/>
      </c>
      <c r="K857" s="16">
        <f>IF(OR($B857="",$F857="",$E857="Arla 32"),"",IFERROR(1/(1/SUMPRODUCT(MAX(($B$5:$B$1004=$B857)*($F$5:$F$1004&lt;$F857)*($E$5:$E$1004&lt;&gt;"Arla 32")*$F$5:$F$1004))),""))</f>
        <v/>
      </c>
      <c r="L857" s="16">
        <f>IF($K857="","",$F857-$K857)</f>
        <v/>
      </c>
      <c r="M857" s="17">
        <f>IF(OR($L857="",$G857="",$I857="Não"),"",IF($G857=0,"",$L857/$G857))</f>
        <v/>
      </c>
      <c r="N857" s="18">
        <f>IF(OR($L857="",$H857=""),"",IF($L857&lt;=0,"",$H857/$L857))</f>
        <v/>
      </c>
      <c r="O857" s="15">
        <f>IF($L857="","",IF($L857&gt;Listas!$H$3,"Km rodado alto: confira o km digitado",IF(AND($M857&lt;&gt;"",Listas!$H$2&lt;&gt;""),IF($M857&lt;Listas!$H$2,"Média abaixo do esperado: confira",""),"")))</f>
        <v/>
      </c>
      <c r="P857" s="15" t="n"/>
    </row>
    <row r="858">
      <c r="A858" s="14" t="n"/>
      <c r="B858" s="15" t="n"/>
      <c r="C858" s="15" t="n"/>
      <c r="D858" s="15" t="n"/>
      <c r="E858" s="15" t="n"/>
      <c r="F858" s="16" t="n"/>
      <c r="G858" s="17" t="n"/>
      <c r="H858" s="18" t="n"/>
      <c r="I858" s="15" t="n"/>
      <c r="J858" s="19">
        <f>IF(OR($G858="",$H858=""),"",IF($G858=0,"",$H858/$G858))</f>
        <v/>
      </c>
      <c r="K858" s="16">
        <f>IF(OR($B858="",$F858="",$E858="Arla 32"),"",IFERROR(1/(1/SUMPRODUCT(MAX(($B$5:$B$1004=$B858)*($F$5:$F$1004&lt;$F858)*($E$5:$E$1004&lt;&gt;"Arla 32")*$F$5:$F$1004))),""))</f>
        <v/>
      </c>
      <c r="L858" s="16">
        <f>IF($K858="","",$F858-$K858)</f>
        <v/>
      </c>
      <c r="M858" s="17">
        <f>IF(OR($L858="",$G858="",$I858="Não"),"",IF($G858=0,"",$L858/$G858))</f>
        <v/>
      </c>
      <c r="N858" s="18">
        <f>IF(OR($L858="",$H858=""),"",IF($L858&lt;=0,"",$H858/$L858))</f>
        <v/>
      </c>
      <c r="O858" s="15">
        <f>IF($L858="","",IF($L858&gt;Listas!$H$3,"Km rodado alto: confira o km digitado",IF(AND($M858&lt;&gt;"",Listas!$H$2&lt;&gt;""),IF($M858&lt;Listas!$H$2,"Média abaixo do esperado: confira",""),"")))</f>
        <v/>
      </c>
      <c r="P858" s="15" t="n"/>
    </row>
    <row r="859">
      <c r="A859" s="14" t="n"/>
      <c r="B859" s="15" t="n"/>
      <c r="C859" s="15" t="n"/>
      <c r="D859" s="15" t="n"/>
      <c r="E859" s="15" t="n"/>
      <c r="F859" s="16" t="n"/>
      <c r="G859" s="17" t="n"/>
      <c r="H859" s="18" t="n"/>
      <c r="I859" s="15" t="n"/>
      <c r="J859" s="19">
        <f>IF(OR($G859="",$H859=""),"",IF($G859=0,"",$H859/$G859))</f>
        <v/>
      </c>
      <c r="K859" s="16">
        <f>IF(OR($B859="",$F859="",$E859="Arla 32"),"",IFERROR(1/(1/SUMPRODUCT(MAX(($B$5:$B$1004=$B859)*($F$5:$F$1004&lt;$F859)*($E$5:$E$1004&lt;&gt;"Arla 32")*$F$5:$F$1004))),""))</f>
        <v/>
      </c>
      <c r="L859" s="16">
        <f>IF($K859="","",$F859-$K859)</f>
        <v/>
      </c>
      <c r="M859" s="17">
        <f>IF(OR($L859="",$G859="",$I859="Não"),"",IF($G859=0,"",$L859/$G859))</f>
        <v/>
      </c>
      <c r="N859" s="18">
        <f>IF(OR($L859="",$H859=""),"",IF($L859&lt;=0,"",$H859/$L859))</f>
        <v/>
      </c>
      <c r="O859" s="15">
        <f>IF($L859="","",IF($L859&gt;Listas!$H$3,"Km rodado alto: confira o km digitado",IF(AND($M859&lt;&gt;"",Listas!$H$2&lt;&gt;""),IF($M859&lt;Listas!$H$2,"Média abaixo do esperado: confira",""),"")))</f>
        <v/>
      </c>
      <c r="P859" s="15" t="n"/>
    </row>
    <row r="860">
      <c r="A860" s="14" t="n"/>
      <c r="B860" s="15" t="n"/>
      <c r="C860" s="15" t="n"/>
      <c r="D860" s="15" t="n"/>
      <c r="E860" s="15" t="n"/>
      <c r="F860" s="16" t="n"/>
      <c r="G860" s="17" t="n"/>
      <c r="H860" s="18" t="n"/>
      <c r="I860" s="15" t="n"/>
      <c r="J860" s="19">
        <f>IF(OR($G860="",$H860=""),"",IF($G860=0,"",$H860/$G860))</f>
        <v/>
      </c>
      <c r="K860" s="16">
        <f>IF(OR($B860="",$F860="",$E860="Arla 32"),"",IFERROR(1/(1/SUMPRODUCT(MAX(($B$5:$B$1004=$B860)*($F$5:$F$1004&lt;$F860)*($E$5:$E$1004&lt;&gt;"Arla 32")*$F$5:$F$1004))),""))</f>
        <v/>
      </c>
      <c r="L860" s="16">
        <f>IF($K860="","",$F860-$K860)</f>
        <v/>
      </c>
      <c r="M860" s="17">
        <f>IF(OR($L860="",$G860="",$I860="Não"),"",IF($G860=0,"",$L860/$G860))</f>
        <v/>
      </c>
      <c r="N860" s="18">
        <f>IF(OR($L860="",$H860=""),"",IF($L860&lt;=0,"",$H860/$L860))</f>
        <v/>
      </c>
      <c r="O860" s="15">
        <f>IF($L860="","",IF($L860&gt;Listas!$H$3,"Km rodado alto: confira o km digitado",IF(AND($M860&lt;&gt;"",Listas!$H$2&lt;&gt;""),IF($M860&lt;Listas!$H$2,"Média abaixo do esperado: confira",""),"")))</f>
        <v/>
      </c>
      <c r="P860" s="15" t="n"/>
    </row>
    <row r="861">
      <c r="A861" s="14" t="n"/>
      <c r="B861" s="15" t="n"/>
      <c r="C861" s="15" t="n"/>
      <c r="D861" s="15" t="n"/>
      <c r="E861" s="15" t="n"/>
      <c r="F861" s="16" t="n"/>
      <c r="G861" s="17" t="n"/>
      <c r="H861" s="18" t="n"/>
      <c r="I861" s="15" t="n"/>
      <c r="J861" s="19">
        <f>IF(OR($G861="",$H861=""),"",IF($G861=0,"",$H861/$G861))</f>
        <v/>
      </c>
      <c r="K861" s="16">
        <f>IF(OR($B861="",$F861="",$E861="Arla 32"),"",IFERROR(1/(1/SUMPRODUCT(MAX(($B$5:$B$1004=$B861)*($F$5:$F$1004&lt;$F861)*($E$5:$E$1004&lt;&gt;"Arla 32")*$F$5:$F$1004))),""))</f>
        <v/>
      </c>
      <c r="L861" s="16">
        <f>IF($K861="","",$F861-$K861)</f>
        <v/>
      </c>
      <c r="M861" s="17">
        <f>IF(OR($L861="",$G861="",$I861="Não"),"",IF($G861=0,"",$L861/$G861))</f>
        <v/>
      </c>
      <c r="N861" s="18">
        <f>IF(OR($L861="",$H861=""),"",IF($L861&lt;=0,"",$H861/$L861))</f>
        <v/>
      </c>
      <c r="O861" s="15">
        <f>IF($L861="","",IF($L861&gt;Listas!$H$3,"Km rodado alto: confira o km digitado",IF(AND($M861&lt;&gt;"",Listas!$H$2&lt;&gt;""),IF($M861&lt;Listas!$H$2,"Média abaixo do esperado: confira",""),"")))</f>
        <v/>
      </c>
      <c r="P861" s="15" t="n"/>
    </row>
    <row r="862">
      <c r="A862" s="14" t="n"/>
      <c r="B862" s="15" t="n"/>
      <c r="C862" s="15" t="n"/>
      <c r="D862" s="15" t="n"/>
      <c r="E862" s="15" t="n"/>
      <c r="F862" s="16" t="n"/>
      <c r="G862" s="17" t="n"/>
      <c r="H862" s="18" t="n"/>
      <c r="I862" s="15" t="n"/>
      <c r="J862" s="19">
        <f>IF(OR($G862="",$H862=""),"",IF($G862=0,"",$H862/$G862))</f>
        <v/>
      </c>
      <c r="K862" s="16">
        <f>IF(OR($B862="",$F862="",$E862="Arla 32"),"",IFERROR(1/(1/SUMPRODUCT(MAX(($B$5:$B$1004=$B862)*($F$5:$F$1004&lt;$F862)*($E$5:$E$1004&lt;&gt;"Arla 32")*$F$5:$F$1004))),""))</f>
        <v/>
      </c>
      <c r="L862" s="16">
        <f>IF($K862="","",$F862-$K862)</f>
        <v/>
      </c>
      <c r="M862" s="17">
        <f>IF(OR($L862="",$G862="",$I862="Não"),"",IF($G862=0,"",$L862/$G862))</f>
        <v/>
      </c>
      <c r="N862" s="18">
        <f>IF(OR($L862="",$H862=""),"",IF($L862&lt;=0,"",$H862/$L862))</f>
        <v/>
      </c>
      <c r="O862" s="15">
        <f>IF($L862="","",IF($L862&gt;Listas!$H$3,"Km rodado alto: confira o km digitado",IF(AND($M862&lt;&gt;"",Listas!$H$2&lt;&gt;""),IF($M862&lt;Listas!$H$2,"Média abaixo do esperado: confira",""),"")))</f>
        <v/>
      </c>
      <c r="P862" s="15" t="n"/>
    </row>
    <row r="863">
      <c r="A863" s="14" t="n"/>
      <c r="B863" s="15" t="n"/>
      <c r="C863" s="15" t="n"/>
      <c r="D863" s="15" t="n"/>
      <c r="E863" s="15" t="n"/>
      <c r="F863" s="16" t="n"/>
      <c r="G863" s="17" t="n"/>
      <c r="H863" s="18" t="n"/>
      <c r="I863" s="15" t="n"/>
      <c r="J863" s="19">
        <f>IF(OR($G863="",$H863=""),"",IF($G863=0,"",$H863/$G863))</f>
        <v/>
      </c>
      <c r="K863" s="16">
        <f>IF(OR($B863="",$F863="",$E863="Arla 32"),"",IFERROR(1/(1/SUMPRODUCT(MAX(($B$5:$B$1004=$B863)*($F$5:$F$1004&lt;$F863)*($E$5:$E$1004&lt;&gt;"Arla 32")*$F$5:$F$1004))),""))</f>
        <v/>
      </c>
      <c r="L863" s="16">
        <f>IF($K863="","",$F863-$K863)</f>
        <v/>
      </c>
      <c r="M863" s="17">
        <f>IF(OR($L863="",$G863="",$I863="Não"),"",IF($G863=0,"",$L863/$G863))</f>
        <v/>
      </c>
      <c r="N863" s="18">
        <f>IF(OR($L863="",$H863=""),"",IF($L863&lt;=0,"",$H863/$L863))</f>
        <v/>
      </c>
      <c r="O863" s="15">
        <f>IF($L863="","",IF($L863&gt;Listas!$H$3,"Km rodado alto: confira o km digitado",IF(AND($M863&lt;&gt;"",Listas!$H$2&lt;&gt;""),IF($M863&lt;Listas!$H$2,"Média abaixo do esperado: confira",""),"")))</f>
        <v/>
      </c>
      <c r="P863" s="15" t="n"/>
    </row>
    <row r="864">
      <c r="A864" s="14" t="n"/>
      <c r="B864" s="15" t="n"/>
      <c r="C864" s="15" t="n"/>
      <c r="D864" s="15" t="n"/>
      <c r="E864" s="15" t="n"/>
      <c r="F864" s="16" t="n"/>
      <c r="G864" s="17" t="n"/>
      <c r="H864" s="18" t="n"/>
      <c r="I864" s="15" t="n"/>
      <c r="J864" s="19">
        <f>IF(OR($G864="",$H864=""),"",IF($G864=0,"",$H864/$G864))</f>
        <v/>
      </c>
      <c r="K864" s="16">
        <f>IF(OR($B864="",$F864="",$E864="Arla 32"),"",IFERROR(1/(1/SUMPRODUCT(MAX(($B$5:$B$1004=$B864)*($F$5:$F$1004&lt;$F864)*($E$5:$E$1004&lt;&gt;"Arla 32")*$F$5:$F$1004))),""))</f>
        <v/>
      </c>
      <c r="L864" s="16">
        <f>IF($K864="","",$F864-$K864)</f>
        <v/>
      </c>
      <c r="M864" s="17">
        <f>IF(OR($L864="",$G864="",$I864="Não"),"",IF($G864=0,"",$L864/$G864))</f>
        <v/>
      </c>
      <c r="N864" s="18">
        <f>IF(OR($L864="",$H864=""),"",IF($L864&lt;=0,"",$H864/$L864))</f>
        <v/>
      </c>
      <c r="O864" s="15">
        <f>IF($L864="","",IF($L864&gt;Listas!$H$3,"Km rodado alto: confira o km digitado",IF(AND($M864&lt;&gt;"",Listas!$H$2&lt;&gt;""),IF($M864&lt;Listas!$H$2,"Média abaixo do esperado: confira",""),"")))</f>
        <v/>
      </c>
      <c r="P864" s="15" t="n"/>
    </row>
    <row r="865">
      <c r="A865" s="14" t="n"/>
      <c r="B865" s="15" t="n"/>
      <c r="C865" s="15" t="n"/>
      <c r="D865" s="15" t="n"/>
      <c r="E865" s="15" t="n"/>
      <c r="F865" s="16" t="n"/>
      <c r="G865" s="17" t="n"/>
      <c r="H865" s="18" t="n"/>
      <c r="I865" s="15" t="n"/>
      <c r="J865" s="19">
        <f>IF(OR($G865="",$H865=""),"",IF($G865=0,"",$H865/$G865))</f>
        <v/>
      </c>
      <c r="K865" s="16">
        <f>IF(OR($B865="",$F865="",$E865="Arla 32"),"",IFERROR(1/(1/SUMPRODUCT(MAX(($B$5:$B$1004=$B865)*($F$5:$F$1004&lt;$F865)*($E$5:$E$1004&lt;&gt;"Arla 32")*$F$5:$F$1004))),""))</f>
        <v/>
      </c>
      <c r="L865" s="16">
        <f>IF($K865="","",$F865-$K865)</f>
        <v/>
      </c>
      <c r="M865" s="17">
        <f>IF(OR($L865="",$G865="",$I865="Não"),"",IF($G865=0,"",$L865/$G865))</f>
        <v/>
      </c>
      <c r="N865" s="18">
        <f>IF(OR($L865="",$H865=""),"",IF($L865&lt;=0,"",$H865/$L865))</f>
        <v/>
      </c>
      <c r="O865" s="15">
        <f>IF($L865="","",IF($L865&gt;Listas!$H$3,"Km rodado alto: confira o km digitado",IF(AND($M865&lt;&gt;"",Listas!$H$2&lt;&gt;""),IF($M865&lt;Listas!$H$2,"Média abaixo do esperado: confira",""),"")))</f>
        <v/>
      </c>
      <c r="P865" s="15" t="n"/>
    </row>
    <row r="866">
      <c r="A866" s="14" t="n"/>
      <c r="B866" s="15" t="n"/>
      <c r="C866" s="15" t="n"/>
      <c r="D866" s="15" t="n"/>
      <c r="E866" s="15" t="n"/>
      <c r="F866" s="16" t="n"/>
      <c r="G866" s="17" t="n"/>
      <c r="H866" s="18" t="n"/>
      <c r="I866" s="15" t="n"/>
      <c r="J866" s="19">
        <f>IF(OR($G866="",$H866=""),"",IF($G866=0,"",$H866/$G866))</f>
        <v/>
      </c>
      <c r="K866" s="16">
        <f>IF(OR($B866="",$F866="",$E866="Arla 32"),"",IFERROR(1/(1/SUMPRODUCT(MAX(($B$5:$B$1004=$B866)*($F$5:$F$1004&lt;$F866)*($E$5:$E$1004&lt;&gt;"Arla 32")*$F$5:$F$1004))),""))</f>
        <v/>
      </c>
      <c r="L866" s="16">
        <f>IF($K866="","",$F866-$K866)</f>
        <v/>
      </c>
      <c r="M866" s="17">
        <f>IF(OR($L866="",$G866="",$I866="Não"),"",IF($G866=0,"",$L866/$G866))</f>
        <v/>
      </c>
      <c r="N866" s="18">
        <f>IF(OR($L866="",$H866=""),"",IF($L866&lt;=0,"",$H866/$L866))</f>
        <v/>
      </c>
      <c r="O866" s="15">
        <f>IF($L866="","",IF($L866&gt;Listas!$H$3,"Km rodado alto: confira o km digitado",IF(AND($M866&lt;&gt;"",Listas!$H$2&lt;&gt;""),IF($M866&lt;Listas!$H$2,"Média abaixo do esperado: confira",""),"")))</f>
        <v/>
      </c>
      <c r="P866" s="15" t="n"/>
    </row>
    <row r="867">
      <c r="A867" s="14" t="n"/>
      <c r="B867" s="15" t="n"/>
      <c r="C867" s="15" t="n"/>
      <c r="D867" s="15" t="n"/>
      <c r="E867" s="15" t="n"/>
      <c r="F867" s="16" t="n"/>
      <c r="G867" s="17" t="n"/>
      <c r="H867" s="18" t="n"/>
      <c r="I867" s="15" t="n"/>
      <c r="J867" s="19">
        <f>IF(OR($G867="",$H867=""),"",IF($G867=0,"",$H867/$G867))</f>
        <v/>
      </c>
      <c r="K867" s="16">
        <f>IF(OR($B867="",$F867="",$E867="Arla 32"),"",IFERROR(1/(1/SUMPRODUCT(MAX(($B$5:$B$1004=$B867)*($F$5:$F$1004&lt;$F867)*($E$5:$E$1004&lt;&gt;"Arla 32")*$F$5:$F$1004))),""))</f>
        <v/>
      </c>
      <c r="L867" s="16">
        <f>IF($K867="","",$F867-$K867)</f>
        <v/>
      </c>
      <c r="M867" s="17">
        <f>IF(OR($L867="",$G867="",$I867="Não"),"",IF($G867=0,"",$L867/$G867))</f>
        <v/>
      </c>
      <c r="N867" s="18">
        <f>IF(OR($L867="",$H867=""),"",IF($L867&lt;=0,"",$H867/$L867))</f>
        <v/>
      </c>
      <c r="O867" s="15">
        <f>IF($L867="","",IF($L867&gt;Listas!$H$3,"Km rodado alto: confira o km digitado",IF(AND($M867&lt;&gt;"",Listas!$H$2&lt;&gt;""),IF($M867&lt;Listas!$H$2,"Média abaixo do esperado: confira",""),"")))</f>
        <v/>
      </c>
      <c r="P867" s="15" t="n"/>
    </row>
    <row r="868">
      <c r="A868" s="14" t="n"/>
      <c r="B868" s="15" t="n"/>
      <c r="C868" s="15" t="n"/>
      <c r="D868" s="15" t="n"/>
      <c r="E868" s="15" t="n"/>
      <c r="F868" s="16" t="n"/>
      <c r="G868" s="17" t="n"/>
      <c r="H868" s="18" t="n"/>
      <c r="I868" s="15" t="n"/>
      <c r="J868" s="19">
        <f>IF(OR($G868="",$H868=""),"",IF($G868=0,"",$H868/$G868))</f>
        <v/>
      </c>
      <c r="K868" s="16">
        <f>IF(OR($B868="",$F868="",$E868="Arla 32"),"",IFERROR(1/(1/SUMPRODUCT(MAX(($B$5:$B$1004=$B868)*($F$5:$F$1004&lt;$F868)*($E$5:$E$1004&lt;&gt;"Arla 32")*$F$5:$F$1004))),""))</f>
        <v/>
      </c>
      <c r="L868" s="16">
        <f>IF($K868="","",$F868-$K868)</f>
        <v/>
      </c>
      <c r="M868" s="17">
        <f>IF(OR($L868="",$G868="",$I868="Não"),"",IF($G868=0,"",$L868/$G868))</f>
        <v/>
      </c>
      <c r="N868" s="18">
        <f>IF(OR($L868="",$H868=""),"",IF($L868&lt;=0,"",$H868/$L868))</f>
        <v/>
      </c>
      <c r="O868" s="15">
        <f>IF($L868="","",IF($L868&gt;Listas!$H$3,"Km rodado alto: confira o km digitado",IF(AND($M868&lt;&gt;"",Listas!$H$2&lt;&gt;""),IF($M868&lt;Listas!$H$2,"Média abaixo do esperado: confira",""),"")))</f>
        <v/>
      </c>
      <c r="P868" s="15" t="n"/>
    </row>
    <row r="869">
      <c r="A869" s="14" t="n"/>
      <c r="B869" s="15" t="n"/>
      <c r="C869" s="15" t="n"/>
      <c r="D869" s="15" t="n"/>
      <c r="E869" s="15" t="n"/>
      <c r="F869" s="16" t="n"/>
      <c r="G869" s="17" t="n"/>
      <c r="H869" s="18" t="n"/>
      <c r="I869" s="15" t="n"/>
      <c r="J869" s="19">
        <f>IF(OR($G869="",$H869=""),"",IF($G869=0,"",$H869/$G869))</f>
        <v/>
      </c>
      <c r="K869" s="16">
        <f>IF(OR($B869="",$F869="",$E869="Arla 32"),"",IFERROR(1/(1/SUMPRODUCT(MAX(($B$5:$B$1004=$B869)*($F$5:$F$1004&lt;$F869)*($E$5:$E$1004&lt;&gt;"Arla 32")*$F$5:$F$1004))),""))</f>
        <v/>
      </c>
      <c r="L869" s="16">
        <f>IF($K869="","",$F869-$K869)</f>
        <v/>
      </c>
      <c r="M869" s="17">
        <f>IF(OR($L869="",$G869="",$I869="Não"),"",IF($G869=0,"",$L869/$G869))</f>
        <v/>
      </c>
      <c r="N869" s="18">
        <f>IF(OR($L869="",$H869=""),"",IF($L869&lt;=0,"",$H869/$L869))</f>
        <v/>
      </c>
      <c r="O869" s="15">
        <f>IF($L869="","",IF($L869&gt;Listas!$H$3,"Km rodado alto: confira o km digitado",IF(AND($M869&lt;&gt;"",Listas!$H$2&lt;&gt;""),IF($M869&lt;Listas!$H$2,"Média abaixo do esperado: confira",""),"")))</f>
        <v/>
      </c>
      <c r="P869" s="15" t="n"/>
    </row>
    <row r="870">
      <c r="A870" s="14" t="n"/>
      <c r="B870" s="15" t="n"/>
      <c r="C870" s="15" t="n"/>
      <c r="D870" s="15" t="n"/>
      <c r="E870" s="15" t="n"/>
      <c r="F870" s="16" t="n"/>
      <c r="G870" s="17" t="n"/>
      <c r="H870" s="18" t="n"/>
      <c r="I870" s="15" t="n"/>
      <c r="J870" s="19">
        <f>IF(OR($G870="",$H870=""),"",IF($G870=0,"",$H870/$G870))</f>
        <v/>
      </c>
      <c r="K870" s="16">
        <f>IF(OR($B870="",$F870="",$E870="Arla 32"),"",IFERROR(1/(1/SUMPRODUCT(MAX(($B$5:$B$1004=$B870)*($F$5:$F$1004&lt;$F870)*($E$5:$E$1004&lt;&gt;"Arla 32")*$F$5:$F$1004))),""))</f>
        <v/>
      </c>
      <c r="L870" s="16">
        <f>IF($K870="","",$F870-$K870)</f>
        <v/>
      </c>
      <c r="M870" s="17">
        <f>IF(OR($L870="",$G870="",$I870="Não"),"",IF($G870=0,"",$L870/$G870))</f>
        <v/>
      </c>
      <c r="N870" s="18">
        <f>IF(OR($L870="",$H870=""),"",IF($L870&lt;=0,"",$H870/$L870))</f>
        <v/>
      </c>
      <c r="O870" s="15">
        <f>IF($L870="","",IF($L870&gt;Listas!$H$3,"Km rodado alto: confira o km digitado",IF(AND($M870&lt;&gt;"",Listas!$H$2&lt;&gt;""),IF($M870&lt;Listas!$H$2,"Média abaixo do esperado: confira",""),"")))</f>
        <v/>
      </c>
      <c r="P870" s="15" t="n"/>
    </row>
    <row r="871">
      <c r="A871" s="14" t="n"/>
      <c r="B871" s="15" t="n"/>
      <c r="C871" s="15" t="n"/>
      <c r="D871" s="15" t="n"/>
      <c r="E871" s="15" t="n"/>
      <c r="F871" s="16" t="n"/>
      <c r="G871" s="17" t="n"/>
      <c r="H871" s="18" t="n"/>
      <c r="I871" s="15" t="n"/>
      <c r="J871" s="19">
        <f>IF(OR($G871="",$H871=""),"",IF($G871=0,"",$H871/$G871))</f>
        <v/>
      </c>
      <c r="K871" s="16">
        <f>IF(OR($B871="",$F871="",$E871="Arla 32"),"",IFERROR(1/(1/SUMPRODUCT(MAX(($B$5:$B$1004=$B871)*($F$5:$F$1004&lt;$F871)*($E$5:$E$1004&lt;&gt;"Arla 32")*$F$5:$F$1004))),""))</f>
        <v/>
      </c>
      <c r="L871" s="16">
        <f>IF($K871="","",$F871-$K871)</f>
        <v/>
      </c>
      <c r="M871" s="17">
        <f>IF(OR($L871="",$G871="",$I871="Não"),"",IF($G871=0,"",$L871/$G871))</f>
        <v/>
      </c>
      <c r="N871" s="18">
        <f>IF(OR($L871="",$H871=""),"",IF($L871&lt;=0,"",$H871/$L871))</f>
        <v/>
      </c>
      <c r="O871" s="15">
        <f>IF($L871="","",IF($L871&gt;Listas!$H$3,"Km rodado alto: confira o km digitado",IF(AND($M871&lt;&gt;"",Listas!$H$2&lt;&gt;""),IF($M871&lt;Listas!$H$2,"Média abaixo do esperado: confira",""),"")))</f>
        <v/>
      </c>
      <c r="P871" s="15" t="n"/>
    </row>
    <row r="872">
      <c r="A872" s="14" t="n"/>
      <c r="B872" s="15" t="n"/>
      <c r="C872" s="15" t="n"/>
      <c r="D872" s="15" t="n"/>
      <c r="E872" s="15" t="n"/>
      <c r="F872" s="16" t="n"/>
      <c r="G872" s="17" t="n"/>
      <c r="H872" s="18" t="n"/>
      <c r="I872" s="15" t="n"/>
      <c r="J872" s="19">
        <f>IF(OR($G872="",$H872=""),"",IF($G872=0,"",$H872/$G872))</f>
        <v/>
      </c>
      <c r="K872" s="16">
        <f>IF(OR($B872="",$F872="",$E872="Arla 32"),"",IFERROR(1/(1/SUMPRODUCT(MAX(($B$5:$B$1004=$B872)*($F$5:$F$1004&lt;$F872)*($E$5:$E$1004&lt;&gt;"Arla 32")*$F$5:$F$1004))),""))</f>
        <v/>
      </c>
      <c r="L872" s="16">
        <f>IF($K872="","",$F872-$K872)</f>
        <v/>
      </c>
      <c r="M872" s="17">
        <f>IF(OR($L872="",$G872="",$I872="Não"),"",IF($G872=0,"",$L872/$G872))</f>
        <v/>
      </c>
      <c r="N872" s="18">
        <f>IF(OR($L872="",$H872=""),"",IF($L872&lt;=0,"",$H872/$L872))</f>
        <v/>
      </c>
      <c r="O872" s="15">
        <f>IF($L872="","",IF($L872&gt;Listas!$H$3,"Km rodado alto: confira o km digitado",IF(AND($M872&lt;&gt;"",Listas!$H$2&lt;&gt;""),IF($M872&lt;Listas!$H$2,"Média abaixo do esperado: confira",""),"")))</f>
        <v/>
      </c>
      <c r="P872" s="15" t="n"/>
    </row>
    <row r="873">
      <c r="A873" s="14" t="n"/>
      <c r="B873" s="15" t="n"/>
      <c r="C873" s="15" t="n"/>
      <c r="D873" s="15" t="n"/>
      <c r="E873" s="15" t="n"/>
      <c r="F873" s="16" t="n"/>
      <c r="G873" s="17" t="n"/>
      <c r="H873" s="18" t="n"/>
      <c r="I873" s="15" t="n"/>
      <c r="J873" s="19">
        <f>IF(OR($G873="",$H873=""),"",IF($G873=0,"",$H873/$G873))</f>
        <v/>
      </c>
      <c r="K873" s="16">
        <f>IF(OR($B873="",$F873="",$E873="Arla 32"),"",IFERROR(1/(1/SUMPRODUCT(MAX(($B$5:$B$1004=$B873)*($F$5:$F$1004&lt;$F873)*($E$5:$E$1004&lt;&gt;"Arla 32")*$F$5:$F$1004))),""))</f>
        <v/>
      </c>
      <c r="L873" s="16">
        <f>IF($K873="","",$F873-$K873)</f>
        <v/>
      </c>
      <c r="M873" s="17">
        <f>IF(OR($L873="",$G873="",$I873="Não"),"",IF($G873=0,"",$L873/$G873))</f>
        <v/>
      </c>
      <c r="N873" s="18">
        <f>IF(OR($L873="",$H873=""),"",IF($L873&lt;=0,"",$H873/$L873))</f>
        <v/>
      </c>
      <c r="O873" s="15">
        <f>IF($L873="","",IF($L873&gt;Listas!$H$3,"Km rodado alto: confira o km digitado",IF(AND($M873&lt;&gt;"",Listas!$H$2&lt;&gt;""),IF($M873&lt;Listas!$H$2,"Média abaixo do esperado: confira",""),"")))</f>
        <v/>
      </c>
      <c r="P873" s="15" t="n"/>
    </row>
    <row r="874">
      <c r="A874" s="14" t="n"/>
      <c r="B874" s="15" t="n"/>
      <c r="C874" s="15" t="n"/>
      <c r="D874" s="15" t="n"/>
      <c r="E874" s="15" t="n"/>
      <c r="F874" s="16" t="n"/>
      <c r="G874" s="17" t="n"/>
      <c r="H874" s="18" t="n"/>
      <c r="I874" s="15" t="n"/>
      <c r="J874" s="19">
        <f>IF(OR($G874="",$H874=""),"",IF($G874=0,"",$H874/$G874))</f>
        <v/>
      </c>
      <c r="K874" s="16">
        <f>IF(OR($B874="",$F874="",$E874="Arla 32"),"",IFERROR(1/(1/SUMPRODUCT(MAX(($B$5:$B$1004=$B874)*($F$5:$F$1004&lt;$F874)*($E$5:$E$1004&lt;&gt;"Arla 32")*$F$5:$F$1004))),""))</f>
        <v/>
      </c>
      <c r="L874" s="16">
        <f>IF($K874="","",$F874-$K874)</f>
        <v/>
      </c>
      <c r="M874" s="17">
        <f>IF(OR($L874="",$G874="",$I874="Não"),"",IF($G874=0,"",$L874/$G874))</f>
        <v/>
      </c>
      <c r="N874" s="18">
        <f>IF(OR($L874="",$H874=""),"",IF($L874&lt;=0,"",$H874/$L874))</f>
        <v/>
      </c>
      <c r="O874" s="15">
        <f>IF($L874="","",IF($L874&gt;Listas!$H$3,"Km rodado alto: confira o km digitado",IF(AND($M874&lt;&gt;"",Listas!$H$2&lt;&gt;""),IF($M874&lt;Listas!$H$2,"Média abaixo do esperado: confira",""),"")))</f>
        <v/>
      </c>
      <c r="P874" s="15" t="n"/>
    </row>
    <row r="875">
      <c r="A875" s="14" t="n"/>
      <c r="B875" s="15" t="n"/>
      <c r="C875" s="15" t="n"/>
      <c r="D875" s="15" t="n"/>
      <c r="E875" s="15" t="n"/>
      <c r="F875" s="16" t="n"/>
      <c r="G875" s="17" t="n"/>
      <c r="H875" s="18" t="n"/>
      <c r="I875" s="15" t="n"/>
      <c r="J875" s="19">
        <f>IF(OR($G875="",$H875=""),"",IF($G875=0,"",$H875/$G875))</f>
        <v/>
      </c>
      <c r="K875" s="16">
        <f>IF(OR($B875="",$F875="",$E875="Arla 32"),"",IFERROR(1/(1/SUMPRODUCT(MAX(($B$5:$B$1004=$B875)*($F$5:$F$1004&lt;$F875)*($E$5:$E$1004&lt;&gt;"Arla 32")*$F$5:$F$1004))),""))</f>
        <v/>
      </c>
      <c r="L875" s="16">
        <f>IF($K875="","",$F875-$K875)</f>
        <v/>
      </c>
      <c r="M875" s="17">
        <f>IF(OR($L875="",$G875="",$I875="Não"),"",IF($G875=0,"",$L875/$G875))</f>
        <v/>
      </c>
      <c r="N875" s="18">
        <f>IF(OR($L875="",$H875=""),"",IF($L875&lt;=0,"",$H875/$L875))</f>
        <v/>
      </c>
      <c r="O875" s="15">
        <f>IF($L875="","",IF($L875&gt;Listas!$H$3,"Km rodado alto: confira o km digitado",IF(AND($M875&lt;&gt;"",Listas!$H$2&lt;&gt;""),IF($M875&lt;Listas!$H$2,"Média abaixo do esperado: confira",""),"")))</f>
        <v/>
      </c>
      <c r="P875" s="15" t="n"/>
    </row>
    <row r="876">
      <c r="A876" s="14" t="n"/>
      <c r="B876" s="15" t="n"/>
      <c r="C876" s="15" t="n"/>
      <c r="D876" s="15" t="n"/>
      <c r="E876" s="15" t="n"/>
      <c r="F876" s="16" t="n"/>
      <c r="G876" s="17" t="n"/>
      <c r="H876" s="18" t="n"/>
      <c r="I876" s="15" t="n"/>
      <c r="J876" s="19">
        <f>IF(OR($G876="",$H876=""),"",IF($G876=0,"",$H876/$G876))</f>
        <v/>
      </c>
      <c r="K876" s="16">
        <f>IF(OR($B876="",$F876="",$E876="Arla 32"),"",IFERROR(1/(1/SUMPRODUCT(MAX(($B$5:$B$1004=$B876)*($F$5:$F$1004&lt;$F876)*($E$5:$E$1004&lt;&gt;"Arla 32")*$F$5:$F$1004))),""))</f>
        <v/>
      </c>
      <c r="L876" s="16">
        <f>IF($K876="","",$F876-$K876)</f>
        <v/>
      </c>
      <c r="M876" s="17">
        <f>IF(OR($L876="",$G876="",$I876="Não"),"",IF($G876=0,"",$L876/$G876))</f>
        <v/>
      </c>
      <c r="N876" s="18">
        <f>IF(OR($L876="",$H876=""),"",IF($L876&lt;=0,"",$H876/$L876))</f>
        <v/>
      </c>
      <c r="O876" s="15">
        <f>IF($L876="","",IF($L876&gt;Listas!$H$3,"Km rodado alto: confira o km digitado",IF(AND($M876&lt;&gt;"",Listas!$H$2&lt;&gt;""),IF($M876&lt;Listas!$H$2,"Média abaixo do esperado: confira",""),"")))</f>
        <v/>
      </c>
      <c r="P876" s="15" t="n"/>
    </row>
    <row r="877">
      <c r="A877" s="14" t="n"/>
      <c r="B877" s="15" t="n"/>
      <c r="C877" s="15" t="n"/>
      <c r="D877" s="15" t="n"/>
      <c r="E877" s="15" t="n"/>
      <c r="F877" s="16" t="n"/>
      <c r="G877" s="17" t="n"/>
      <c r="H877" s="18" t="n"/>
      <c r="I877" s="15" t="n"/>
      <c r="J877" s="19">
        <f>IF(OR($G877="",$H877=""),"",IF($G877=0,"",$H877/$G877))</f>
        <v/>
      </c>
      <c r="K877" s="16">
        <f>IF(OR($B877="",$F877="",$E877="Arla 32"),"",IFERROR(1/(1/SUMPRODUCT(MAX(($B$5:$B$1004=$B877)*($F$5:$F$1004&lt;$F877)*($E$5:$E$1004&lt;&gt;"Arla 32")*$F$5:$F$1004))),""))</f>
        <v/>
      </c>
      <c r="L877" s="16">
        <f>IF($K877="","",$F877-$K877)</f>
        <v/>
      </c>
      <c r="M877" s="17">
        <f>IF(OR($L877="",$G877="",$I877="Não"),"",IF($G877=0,"",$L877/$G877))</f>
        <v/>
      </c>
      <c r="N877" s="18">
        <f>IF(OR($L877="",$H877=""),"",IF($L877&lt;=0,"",$H877/$L877))</f>
        <v/>
      </c>
      <c r="O877" s="15">
        <f>IF($L877="","",IF($L877&gt;Listas!$H$3,"Km rodado alto: confira o km digitado",IF(AND($M877&lt;&gt;"",Listas!$H$2&lt;&gt;""),IF($M877&lt;Listas!$H$2,"Média abaixo do esperado: confira",""),"")))</f>
        <v/>
      </c>
      <c r="P877" s="15" t="n"/>
    </row>
    <row r="878">
      <c r="A878" s="14" t="n"/>
      <c r="B878" s="15" t="n"/>
      <c r="C878" s="15" t="n"/>
      <c r="D878" s="15" t="n"/>
      <c r="E878" s="15" t="n"/>
      <c r="F878" s="16" t="n"/>
      <c r="G878" s="17" t="n"/>
      <c r="H878" s="18" t="n"/>
      <c r="I878" s="15" t="n"/>
      <c r="J878" s="19">
        <f>IF(OR($G878="",$H878=""),"",IF($G878=0,"",$H878/$G878))</f>
        <v/>
      </c>
      <c r="K878" s="16">
        <f>IF(OR($B878="",$F878="",$E878="Arla 32"),"",IFERROR(1/(1/SUMPRODUCT(MAX(($B$5:$B$1004=$B878)*($F$5:$F$1004&lt;$F878)*($E$5:$E$1004&lt;&gt;"Arla 32")*$F$5:$F$1004))),""))</f>
        <v/>
      </c>
      <c r="L878" s="16">
        <f>IF($K878="","",$F878-$K878)</f>
        <v/>
      </c>
      <c r="M878" s="17">
        <f>IF(OR($L878="",$G878="",$I878="Não"),"",IF($G878=0,"",$L878/$G878))</f>
        <v/>
      </c>
      <c r="N878" s="18">
        <f>IF(OR($L878="",$H878=""),"",IF($L878&lt;=0,"",$H878/$L878))</f>
        <v/>
      </c>
      <c r="O878" s="15">
        <f>IF($L878="","",IF($L878&gt;Listas!$H$3,"Km rodado alto: confira o km digitado",IF(AND($M878&lt;&gt;"",Listas!$H$2&lt;&gt;""),IF($M878&lt;Listas!$H$2,"Média abaixo do esperado: confira",""),"")))</f>
        <v/>
      </c>
      <c r="P878" s="15" t="n"/>
    </row>
    <row r="879">
      <c r="A879" s="14" t="n"/>
      <c r="B879" s="15" t="n"/>
      <c r="C879" s="15" t="n"/>
      <c r="D879" s="15" t="n"/>
      <c r="E879" s="15" t="n"/>
      <c r="F879" s="16" t="n"/>
      <c r="G879" s="17" t="n"/>
      <c r="H879" s="18" t="n"/>
      <c r="I879" s="15" t="n"/>
      <c r="J879" s="19">
        <f>IF(OR($G879="",$H879=""),"",IF($G879=0,"",$H879/$G879))</f>
        <v/>
      </c>
      <c r="K879" s="16">
        <f>IF(OR($B879="",$F879="",$E879="Arla 32"),"",IFERROR(1/(1/SUMPRODUCT(MAX(($B$5:$B$1004=$B879)*($F$5:$F$1004&lt;$F879)*($E$5:$E$1004&lt;&gt;"Arla 32")*$F$5:$F$1004))),""))</f>
        <v/>
      </c>
      <c r="L879" s="16">
        <f>IF($K879="","",$F879-$K879)</f>
        <v/>
      </c>
      <c r="M879" s="17">
        <f>IF(OR($L879="",$G879="",$I879="Não"),"",IF($G879=0,"",$L879/$G879))</f>
        <v/>
      </c>
      <c r="N879" s="18">
        <f>IF(OR($L879="",$H879=""),"",IF($L879&lt;=0,"",$H879/$L879))</f>
        <v/>
      </c>
      <c r="O879" s="15">
        <f>IF($L879="","",IF($L879&gt;Listas!$H$3,"Km rodado alto: confira o km digitado",IF(AND($M879&lt;&gt;"",Listas!$H$2&lt;&gt;""),IF($M879&lt;Listas!$H$2,"Média abaixo do esperado: confira",""),"")))</f>
        <v/>
      </c>
      <c r="P879" s="15" t="n"/>
    </row>
    <row r="880">
      <c r="A880" s="14" t="n"/>
      <c r="B880" s="15" t="n"/>
      <c r="C880" s="15" t="n"/>
      <c r="D880" s="15" t="n"/>
      <c r="E880" s="15" t="n"/>
      <c r="F880" s="16" t="n"/>
      <c r="G880" s="17" t="n"/>
      <c r="H880" s="18" t="n"/>
      <c r="I880" s="15" t="n"/>
      <c r="J880" s="19">
        <f>IF(OR($G880="",$H880=""),"",IF($G880=0,"",$H880/$G880))</f>
        <v/>
      </c>
      <c r="K880" s="16">
        <f>IF(OR($B880="",$F880="",$E880="Arla 32"),"",IFERROR(1/(1/SUMPRODUCT(MAX(($B$5:$B$1004=$B880)*($F$5:$F$1004&lt;$F880)*($E$5:$E$1004&lt;&gt;"Arla 32")*$F$5:$F$1004))),""))</f>
        <v/>
      </c>
      <c r="L880" s="16">
        <f>IF($K880="","",$F880-$K880)</f>
        <v/>
      </c>
      <c r="M880" s="17">
        <f>IF(OR($L880="",$G880="",$I880="Não"),"",IF($G880=0,"",$L880/$G880))</f>
        <v/>
      </c>
      <c r="N880" s="18">
        <f>IF(OR($L880="",$H880=""),"",IF($L880&lt;=0,"",$H880/$L880))</f>
        <v/>
      </c>
      <c r="O880" s="15">
        <f>IF($L880="","",IF($L880&gt;Listas!$H$3,"Km rodado alto: confira o km digitado",IF(AND($M880&lt;&gt;"",Listas!$H$2&lt;&gt;""),IF($M880&lt;Listas!$H$2,"Média abaixo do esperado: confira",""),"")))</f>
        <v/>
      </c>
      <c r="P880" s="15" t="n"/>
    </row>
    <row r="881">
      <c r="A881" s="14" t="n"/>
      <c r="B881" s="15" t="n"/>
      <c r="C881" s="15" t="n"/>
      <c r="D881" s="15" t="n"/>
      <c r="E881" s="15" t="n"/>
      <c r="F881" s="16" t="n"/>
      <c r="G881" s="17" t="n"/>
      <c r="H881" s="18" t="n"/>
      <c r="I881" s="15" t="n"/>
      <c r="J881" s="19">
        <f>IF(OR($G881="",$H881=""),"",IF($G881=0,"",$H881/$G881))</f>
        <v/>
      </c>
      <c r="K881" s="16">
        <f>IF(OR($B881="",$F881="",$E881="Arla 32"),"",IFERROR(1/(1/SUMPRODUCT(MAX(($B$5:$B$1004=$B881)*($F$5:$F$1004&lt;$F881)*($E$5:$E$1004&lt;&gt;"Arla 32")*$F$5:$F$1004))),""))</f>
        <v/>
      </c>
      <c r="L881" s="16">
        <f>IF($K881="","",$F881-$K881)</f>
        <v/>
      </c>
      <c r="M881" s="17">
        <f>IF(OR($L881="",$G881="",$I881="Não"),"",IF($G881=0,"",$L881/$G881))</f>
        <v/>
      </c>
      <c r="N881" s="18">
        <f>IF(OR($L881="",$H881=""),"",IF($L881&lt;=0,"",$H881/$L881))</f>
        <v/>
      </c>
      <c r="O881" s="15">
        <f>IF($L881="","",IF($L881&gt;Listas!$H$3,"Km rodado alto: confira o km digitado",IF(AND($M881&lt;&gt;"",Listas!$H$2&lt;&gt;""),IF($M881&lt;Listas!$H$2,"Média abaixo do esperado: confira",""),"")))</f>
        <v/>
      </c>
      <c r="P881" s="15" t="n"/>
    </row>
    <row r="882">
      <c r="A882" s="14" t="n"/>
      <c r="B882" s="15" t="n"/>
      <c r="C882" s="15" t="n"/>
      <c r="D882" s="15" t="n"/>
      <c r="E882" s="15" t="n"/>
      <c r="F882" s="16" t="n"/>
      <c r="G882" s="17" t="n"/>
      <c r="H882" s="18" t="n"/>
      <c r="I882" s="15" t="n"/>
      <c r="J882" s="19">
        <f>IF(OR($G882="",$H882=""),"",IF($G882=0,"",$H882/$G882))</f>
        <v/>
      </c>
      <c r="K882" s="16">
        <f>IF(OR($B882="",$F882="",$E882="Arla 32"),"",IFERROR(1/(1/SUMPRODUCT(MAX(($B$5:$B$1004=$B882)*($F$5:$F$1004&lt;$F882)*($E$5:$E$1004&lt;&gt;"Arla 32")*$F$5:$F$1004))),""))</f>
        <v/>
      </c>
      <c r="L882" s="16">
        <f>IF($K882="","",$F882-$K882)</f>
        <v/>
      </c>
      <c r="M882" s="17">
        <f>IF(OR($L882="",$G882="",$I882="Não"),"",IF($G882=0,"",$L882/$G882))</f>
        <v/>
      </c>
      <c r="N882" s="18">
        <f>IF(OR($L882="",$H882=""),"",IF($L882&lt;=0,"",$H882/$L882))</f>
        <v/>
      </c>
      <c r="O882" s="15">
        <f>IF($L882="","",IF($L882&gt;Listas!$H$3,"Km rodado alto: confira o km digitado",IF(AND($M882&lt;&gt;"",Listas!$H$2&lt;&gt;""),IF($M882&lt;Listas!$H$2,"Média abaixo do esperado: confira",""),"")))</f>
        <v/>
      </c>
      <c r="P882" s="15" t="n"/>
    </row>
    <row r="883">
      <c r="A883" s="14" t="n"/>
      <c r="B883" s="15" t="n"/>
      <c r="C883" s="15" t="n"/>
      <c r="D883" s="15" t="n"/>
      <c r="E883" s="15" t="n"/>
      <c r="F883" s="16" t="n"/>
      <c r="G883" s="17" t="n"/>
      <c r="H883" s="18" t="n"/>
      <c r="I883" s="15" t="n"/>
      <c r="J883" s="19">
        <f>IF(OR($G883="",$H883=""),"",IF($G883=0,"",$H883/$G883))</f>
        <v/>
      </c>
      <c r="K883" s="16">
        <f>IF(OR($B883="",$F883="",$E883="Arla 32"),"",IFERROR(1/(1/SUMPRODUCT(MAX(($B$5:$B$1004=$B883)*($F$5:$F$1004&lt;$F883)*($E$5:$E$1004&lt;&gt;"Arla 32")*$F$5:$F$1004))),""))</f>
        <v/>
      </c>
      <c r="L883" s="16">
        <f>IF($K883="","",$F883-$K883)</f>
        <v/>
      </c>
      <c r="M883" s="17">
        <f>IF(OR($L883="",$G883="",$I883="Não"),"",IF($G883=0,"",$L883/$G883))</f>
        <v/>
      </c>
      <c r="N883" s="18">
        <f>IF(OR($L883="",$H883=""),"",IF($L883&lt;=0,"",$H883/$L883))</f>
        <v/>
      </c>
      <c r="O883" s="15">
        <f>IF($L883="","",IF($L883&gt;Listas!$H$3,"Km rodado alto: confira o km digitado",IF(AND($M883&lt;&gt;"",Listas!$H$2&lt;&gt;""),IF($M883&lt;Listas!$H$2,"Média abaixo do esperado: confira",""),"")))</f>
        <v/>
      </c>
      <c r="P883" s="15" t="n"/>
    </row>
    <row r="884">
      <c r="A884" s="14" t="n"/>
      <c r="B884" s="15" t="n"/>
      <c r="C884" s="15" t="n"/>
      <c r="D884" s="15" t="n"/>
      <c r="E884" s="15" t="n"/>
      <c r="F884" s="16" t="n"/>
      <c r="G884" s="17" t="n"/>
      <c r="H884" s="18" t="n"/>
      <c r="I884" s="15" t="n"/>
      <c r="J884" s="19">
        <f>IF(OR($G884="",$H884=""),"",IF($G884=0,"",$H884/$G884))</f>
        <v/>
      </c>
      <c r="K884" s="16">
        <f>IF(OR($B884="",$F884="",$E884="Arla 32"),"",IFERROR(1/(1/SUMPRODUCT(MAX(($B$5:$B$1004=$B884)*($F$5:$F$1004&lt;$F884)*($E$5:$E$1004&lt;&gt;"Arla 32")*$F$5:$F$1004))),""))</f>
        <v/>
      </c>
      <c r="L884" s="16">
        <f>IF($K884="","",$F884-$K884)</f>
        <v/>
      </c>
      <c r="M884" s="17">
        <f>IF(OR($L884="",$G884="",$I884="Não"),"",IF($G884=0,"",$L884/$G884))</f>
        <v/>
      </c>
      <c r="N884" s="18">
        <f>IF(OR($L884="",$H884=""),"",IF($L884&lt;=0,"",$H884/$L884))</f>
        <v/>
      </c>
      <c r="O884" s="15">
        <f>IF($L884="","",IF($L884&gt;Listas!$H$3,"Km rodado alto: confira o km digitado",IF(AND($M884&lt;&gt;"",Listas!$H$2&lt;&gt;""),IF($M884&lt;Listas!$H$2,"Média abaixo do esperado: confira",""),"")))</f>
        <v/>
      </c>
      <c r="P884" s="15" t="n"/>
    </row>
    <row r="885">
      <c r="A885" s="14" t="n"/>
      <c r="B885" s="15" t="n"/>
      <c r="C885" s="15" t="n"/>
      <c r="D885" s="15" t="n"/>
      <c r="E885" s="15" t="n"/>
      <c r="F885" s="16" t="n"/>
      <c r="G885" s="17" t="n"/>
      <c r="H885" s="18" t="n"/>
      <c r="I885" s="15" t="n"/>
      <c r="J885" s="19">
        <f>IF(OR($G885="",$H885=""),"",IF($G885=0,"",$H885/$G885))</f>
        <v/>
      </c>
      <c r="K885" s="16">
        <f>IF(OR($B885="",$F885="",$E885="Arla 32"),"",IFERROR(1/(1/SUMPRODUCT(MAX(($B$5:$B$1004=$B885)*($F$5:$F$1004&lt;$F885)*($E$5:$E$1004&lt;&gt;"Arla 32")*$F$5:$F$1004))),""))</f>
        <v/>
      </c>
      <c r="L885" s="16">
        <f>IF($K885="","",$F885-$K885)</f>
        <v/>
      </c>
      <c r="M885" s="17">
        <f>IF(OR($L885="",$G885="",$I885="Não"),"",IF($G885=0,"",$L885/$G885))</f>
        <v/>
      </c>
      <c r="N885" s="18">
        <f>IF(OR($L885="",$H885=""),"",IF($L885&lt;=0,"",$H885/$L885))</f>
        <v/>
      </c>
      <c r="O885" s="15">
        <f>IF($L885="","",IF($L885&gt;Listas!$H$3,"Km rodado alto: confira o km digitado",IF(AND($M885&lt;&gt;"",Listas!$H$2&lt;&gt;""),IF($M885&lt;Listas!$H$2,"Média abaixo do esperado: confira",""),"")))</f>
        <v/>
      </c>
      <c r="P885" s="15" t="n"/>
    </row>
    <row r="886">
      <c r="A886" s="14" t="n"/>
      <c r="B886" s="15" t="n"/>
      <c r="C886" s="15" t="n"/>
      <c r="D886" s="15" t="n"/>
      <c r="E886" s="15" t="n"/>
      <c r="F886" s="16" t="n"/>
      <c r="G886" s="17" t="n"/>
      <c r="H886" s="18" t="n"/>
      <c r="I886" s="15" t="n"/>
      <c r="J886" s="19">
        <f>IF(OR($G886="",$H886=""),"",IF($G886=0,"",$H886/$G886))</f>
        <v/>
      </c>
      <c r="K886" s="16">
        <f>IF(OR($B886="",$F886="",$E886="Arla 32"),"",IFERROR(1/(1/SUMPRODUCT(MAX(($B$5:$B$1004=$B886)*($F$5:$F$1004&lt;$F886)*($E$5:$E$1004&lt;&gt;"Arla 32")*$F$5:$F$1004))),""))</f>
        <v/>
      </c>
      <c r="L886" s="16">
        <f>IF($K886="","",$F886-$K886)</f>
        <v/>
      </c>
      <c r="M886" s="17">
        <f>IF(OR($L886="",$G886="",$I886="Não"),"",IF($G886=0,"",$L886/$G886))</f>
        <v/>
      </c>
      <c r="N886" s="18">
        <f>IF(OR($L886="",$H886=""),"",IF($L886&lt;=0,"",$H886/$L886))</f>
        <v/>
      </c>
      <c r="O886" s="15">
        <f>IF($L886="","",IF($L886&gt;Listas!$H$3,"Km rodado alto: confira o km digitado",IF(AND($M886&lt;&gt;"",Listas!$H$2&lt;&gt;""),IF($M886&lt;Listas!$H$2,"Média abaixo do esperado: confira",""),"")))</f>
        <v/>
      </c>
      <c r="P886" s="15" t="n"/>
    </row>
    <row r="887">
      <c r="A887" s="14" t="n"/>
      <c r="B887" s="15" t="n"/>
      <c r="C887" s="15" t="n"/>
      <c r="D887" s="15" t="n"/>
      <c r="E887" s="15" t="n"/>
      <c r="F887" s="16" t="n"/>
      <c r="G887" s="17" t="n"/>
      <c r="H887" s="18" t="n"/>
      <c r="I887" s="15" t="n"/>
      <c r="J887" s="19">
        <f>IF(OR($G887="",$H887=""),"",IF($G887=0,"",$H887/$G887))</f>
        <v/>
      </c>
      <c r="K887" s="16">
        <f>IF(OR($B887="",$F887="",$E887="Arla 32"),"",IFERROR(1/(1/SUMPRODUCT(MAX(($B$5:$B$1004=$B887)*($F$5:$F$1004&lt;$F887)*($E$5:$E$1004&lt;&gt;"Arla 32")*$F$5:$F$1004))),""))</f>
        <v/>
      </c>
      <c r="L887" s="16">
        <f>IF($K887="","",$F887-$K887)</f>
        <v/>
      </c>
      <c r="M887" s="17">
        <f>IF(OR($L887="",$G887="",$I887="Não"),"",IF($G887=0,"",$L887/$G887))</f>
        <v/>
      </c>
      <c r="N887" s="18">
        <f>IF(OR($L887="",$H887=""),"",IF($L887&lt;=0,"",$H887/$L887))</f>
        <v/>
      </c>
      <c r="O887" s="15">
        <f>IF($L887="","",IF($L887&gt;Listas!$H$3,"Km rodado alto: confira o km digitado",IF(AND($M887&lt;&gt;"",Listas!$H$2&lt;&gt;""),IF($M887&lt;Listas!$H$2,"Média abaixo do esperado: confira",""),"")))</f>
        <v/>
      </c>
      <c r="P887" s="15" t="n"/>
    </row>
    <row r="888">
      <c r="A888" s="14" t="n"/>
      <c r="B888" s="15" t="n"/>
      <c r="C888" s="15" t="n"/>
      <c r="D888" s="15" t="n"/>
      <c r="E888" s="15" t="n"/>
      <c r="F888" s="16" t="n"/>
      <c r="G888" s="17" t="n"/>
      <c r="H888" s="18" t="n"/>
      <c r="I888" s="15" t="n"/>
      <c r="J888" s="19">
        <f>IF(OR($G888="",$H888=""),"",IF($G888=0,"",$H888/$G888))</f>
        <v/>
      </c>
      <c r="K888" s="16">
        <f>IF(OR($B888="",$F888="",$E888="Arla 32"),"",IFERROR(1/(1/SUMPRODUCT(MAX(($B$5:$B$1004=$B888)*($F$5:$F$1004&lt;$F888)*($E$5:$E$1004&lt;&gt;"Arla 32")*$F$5:$F$1004))),""))</f>
        <v/>
      </c>
      <c r="L888" s="16">
        <f>IF($K888="","",$F888-$K888)</f>
        <v/>
      </c>
      <c r="M888" s="17">
        <f>IF(OR($L888="",$G888="",$I888="Não"),"",IF($G888=0,"",$L888/$G888))</f>
        <v/>
      </c>
      <c r="N888" s="18">
        <f>IF(OR($L888="",$H888=""),"",IF($L888&lt;=0,"",$H888/$L888))</f>
        <v/>
      </c>
      <c r="O888" s="15">
        <f>IF($L888="","",IF($L888&gt;Listas!$H$3,"Km rodado alto: confira o km digitado",IF(AND($M888&lt;&gt;"",Listas!$H$2&lt;&gt;""),IF($M888&lt;Listas!$H$2,"Média abaixo do esperado: confira",""),"")))</f>
        <v/>
      </c>
      <c r="P888" s="15" t="n"/>
    </row>
    <row r="889">
      <c r="A889" s="14" t="n"/>
      <c r="B889" s="15" t="n"/>
      <c r="C889" s="15" t="n"/>
      <c r="D889" s="15" t="n"/>
      <c r="E889" s="15" t="n"/>
      <c r="F889" s="16" t="n"/>
      <c r="G889" s="17" t="n"/>
      <c r="H889" s="18" t="n"/>
      <c r="I889" s="15" t="n"/>
      <c r="J889" s="19">
        <f>IF(OR($G889="",$H889=""),"",IF($G889=0,"",$H889/$G889))</f>
        <v/>
      </c>
      <c r="K889" s="16">
        <f>IF(OR($B889="",$F889="",$E889="Arla 32"),"",IFERROR(1/(1/SUMPRODUCT(MAX(($B$5:$B$1004=$B889)*($F$5:$F$1004&lt;$F889)*($E$5:$E$1004&lt;&gt;"Arla 32")*$F$5:$F$1004))),""))</f>
        <v/>
      </c>
      <c r="L889" s="16">
        <f>IF($K889="","",$F889-$K889)</f>
        <v/>
      </c>
      <c r="M889" s="17">
        <f>IF(OR($L889="",$G889="",$I889="Não"),"",IF($G889=0,"",$L889/$G889))</f>
        <v/>
      </c>
      <c r="N889" s="18">
        <f>IF(OR($L889="",$H889=""),"",IF($L889&lt;=0,"",$H889/$L889))</f>
        <v/>
      </c>
      <c r="O889" s="15">
        <f>IF($L889="","",IF($L889&gt;Listas!$H$3,"Km rodado alto: confira o km digitado",IF(AND($M889&lt;&gt;"",Listas!$H$2&lt;&gt;""),IF($M889&lt;Listas!$H$2,"Média abaixo do esperado: confira",""),"")))</f>
        <v/>
      </c>
      <c r="P889" s="15" t="n"/>
    </row>
    <row r="890">
      <c r="A890" s="14" t="n"/>
      <c r="B890" s="15" t="n"/>
      <c r="C890" s="15" t="n"/>
      <c r="D890" s="15" t="n"/>
      <c r="E890" s="15" t="n"/>
      <c r="F890" s="16" t="n"/>
      <c r="G890" s="17" t="n"/>
      <c r="H890" s="18" t="n"/>
      <c r="I890" s="15" t="n"/>
      <c r="J890" s="19">
        <f>IF(OR($G890="",$H890=""),"",IF($G890=0,"",$H890/$G890))</f>
        <v/>
      </c>
      <c r="K890" s="16">
        <f>IF(OR($B890="",$F890="",$E890="Arla 32"),"",IFERROR(1/(1/SUMPRODUCT(MAX(($B$5:$B$1004=$B890)*($F$5:$F$1004&lt;$F890)*($E$5:$E$1004&lt;&gt;"Arla 32")*$F$5:$F$1004))),""))</f>
        <v/>
      </c>
      <c r="L890" s="16">
        <f>IF($K890="","",$F890-$K890)</f>
        <v/>
      </c>
      <c r="M890" s="17">
        <f>IF(OR($L890="",$G890="",$I890="Não"),"",IF($G890=0,"",$L890/$G890))</f>
        <v/>
      </c>
      <c r="N890" s="18">
        <f>IF(OR($L890="",$H890=""),"",IF($L890&lt;=0,"",$H890/$L890))</f>
        <v/>
      </c>
      <c r="O890" s="15">
        <f>IF($L890="","",IF($L890&gt;Listas!$H$3,"Km rodado alto: confira o km digitado",IF(AND($M890&lt;&gt;"",Listas!$H$2&lt;&gt;""),IF($M890&lt;Listas!$H$2,"Média abaixo do esperado: confira",""),"")))</f>
        <v/>
      </c>
      <c r="P890" s="15" t="n"/>
    </row>
    <row r="891">
      <c r="A891" s="14" t="n"/>
      <c r="B891" s="15" t="n"/>
      <c r="C891" s="15" t="n"/>
      <c r="D891" s="15" t="n"/>
      <c r="E891" s="15" t="n"/>
      <c r="F891" s="16" t="n"/>
      <c r="G891" s="17" t="n"/>
      <c r="H891" s="18" t="n"/>
      <c r="I891" s="15" t="n"/>
      <c r="J891" s="19">
        <f>IF(OR($G891="",$H891=""),"",IF($G891=0,"",$H891/$G891))</f>
        <v/>
      </c>
      <c r="K891" s="16">
        <f>IF(OR($B891="",$F891="",$E891="Arla 32"),"",IFERROR(1/(1/SUMPRODUCT(MAX(($B$5:$B$1004=$B891)*($F$5:$F$1004&lt;$F891)*($E$5:$E$1004&lt;&gt;"Arla 32")*$F$5:$F$1004))),""))</f>
        <v/>
      </c>
      <c r="L891" s="16">
        <f>IF($K891="","",$F891-$K891)</f>
        <v/>
      </c>
      <c r="M891" s="17">
        <f>IF(OR($L891="",$G891="",$I891="Não"),"",IF($G891=0,"",$L891/$G891))</f>
        <v/>
      </c>
      <c r="N891" s="18">
        <f>IF(OR($L891="",$H891=""),"",IF($L891&lt;=0,"",$H891/$L891))</f>
        <v/>
      </c>
      <c r="O891" s="15">
        <f>IF($L891="","",IF($L891&gt;Listas!$H$3,"Km rodado alto: confira o km digitado",IF(AND($M891&lt;&gt;"",Listas!$H$2&lt;&gt;""),IF($M891&lt;Listas!$H$2,"Média abaixo do esperado: confira",""),"")))</f>
        <v/>
      </c>
      <c r="P891" s="15" t="n"/>
    </row>
    <row r="892">
      <c r="A892" s="14" t="n"/>
      <c r="B892" s="15" t="n"/>
      <c r="C892" s="15" t="n"/>
      <c r="D892" s="15" t="n"/>
      <c r="E892" s="15" t="n"/>
      <c r="F892" s="16" t="n"/>
      <c r="G892" s="17" t="n"/>
      <c r="H892" s="18" t="n"/>
      <c r="I892" s="15" t="n"/>
      <c r="J892" s="19">
        <f>IF(OR($G892="",$H892=""),"",IF($G892=0,"",$H892/$G892))</f>
        <v/>
      </c>
      <c r="K892" s="16">
        <f>IF(OR($B892="",$F892="",$E892="Arla 32"),"",IFERROR(1/(1/SUMPRODUCT(MAX(($B$5:$B$1004=$B892)*($F$5:$F$1004&lt;$F892)*($E$5:$E$1004&lt;&gt;"Arla 32")*$F$5:$F$1004))),""))</f>
        <v/>
      </c>
      <c r="L892" s="16">
        <f>IF($K892="","",$F892-$K892)</f>
        <v/>
      </c>
      <c r="M892" s="17">
        <f>IF(OR($L892="",$G892="",$I892="Não"),"",IF($G892=0,"",$L892/$G892))</f>
        <v/>
      </c>
      <c r="N892" s="18">
        <f>IF(OR($L892="",$H892=""),"",IF($L892&lt;=0,"",$H892/$L892))</f>
        <v/>
      </c>
      <c r="O892" s="15">
        <f>IF($L892="","",IF($L892&gt;Listas!$H$3,"Km rodado alto: confira o km digitado",IF(AND($M892&lt;&gt;"",Listas!$H$2&lt;&gt;""),IF($M892&lt;Listas!$H$2,"Média abaixo do esperado: confira",""),"")))</f>
        <v/>
      </c>
      <c r="P892" s="15" t="n"/>
    </row>
    <row r="893">
      <c r="A893" s="14" t="n"/>
      <c r="B893" s="15" t="n"/>
      <c r="C893" s="15" t="n"/>
      <c r="D893" s="15" t="n"/>
      <c r="E893" s="15" t="n"/>
      <c r="F893" s="16" t="n"/>
      <c r="G893" s="17" t="n"/>
      <c r="H893" s="18" t="n"/>
      <c r="I893" s="15" t="n"/>
      <c r="J893" s="19">
        <f>IF(OR($G893="",$H893=""),"",IF($G893=0,"",$H893/$G893))</f>
        <v/>
      </c>
      <c r="K893" s="16">
        <f>IF(OR($B893="",$F893="",$E893="Arla 32"),"",IFERROR(1/(1/SUMPRODUCT(MAX(($B$5:$B$1004=$B893)*($F$5:$F$1004&lt;$F893)*($E$5:$E$1004&lt;&gt;"Arla 32")*$F$5:$F$1004))),""))</f>
        <v/>
      </c>
      <c r="L893" s="16">
        <f>IF($K893="","",$F893-$K893)</f>
        <v/>
      </c>
      <c r="M893" s="17">
        <f>IF(OR($L893="",$G893="",$I893="Não"),"",IF($G893=0,"",$L893/$G893))</f>
        <v/>
      </c>
      <c r="N893" s="18">
        <f>IF(OR($L893="",$H893=""),"",IF($L893&lt;=0,"",$H893/$L893))</f>
        <v/>
      </c>
      <c r="O893" s="15">
        <f>IF($L893="","",IF($L893&gt;Listas!$H$3,"Km rodado alto: confira o km digitado",IF(AND($M893&lt;&gt;"",Listas!$H$2&lt;&gt;""),IF($M893&lt;Listas!$H$2,"Média abaixo do esperado: confira",""),"")))</f>
        <v/>
      </c>
      <c r="P893" s="15" t="n"/>
    </row>
    <row r="894">
      <c r="A894" s="14" t="n"/>
      <c r="B894" s="15" t="n"/>
      <c r="C894" s="15" t="n"/>
      <c r="D894" s="15" t="n"/>
      <c r="E894" s="15" t="n"/>
      <c r="F894" s="16" t="n"/>
      <c r="G894" s="17" t="n"/>
      <c r="H894" s="18" t="n"/>
      <c r="I894" s="15" t="n"/>
      <c r="J894" s="19">
        <f>IF(OR($G894="",$H894=""),"",IF($G894=0,"",$H894/$G894))</f>
        <v/>
      </c>
      <c r="K894" s="16">
        <f>IF(OR($B894="",$F894="",$E894="Arla 32"),"",IFERROR(1/(1/SUMPRODUCT(MAX(($B$5:$B$1004=$B894)*($F$5:$F$1004&lt;$F894)*($E$5:$E$1004&lt;&gt;"Arla 32")*$F$5:$F$1004))),""))</f>
        <v/>
      </c>
      <c r="L894" s="16">
        <f>IF($K894="","",$F894-$K894)</f>
        <v/>
      </c>
      <c r="M894" s="17">
        <f>IF(OR($L894="",$G894="",$I894="Não"),"",IF($G894=0,"",$L894/$G894))</f>
        <v/>
      </c>
      <c r="N894" s="18">
        <f>IF(OR($L894="",$H894=""),"",IF($L894&lt;=0,"",$H894/$L894))</f>
        <v/>
      </c>
      <c r="O894" s="15">
        <f>IF($L894="","",IF($L894&gt;Listas!$H$3,"Km rodado alto: confira o km digitado",IF(AND($M894&lt;&gt;"",Listas!$H$2&lt;&gt;""),IF($M894&lt;Listas!$H$2,"Média abaixo do esperado: confira",""),"")))</f>
        <v/>
      </c>
      <c r="P894" s="15" t="n"/>
    </row>
    <row r="895">
      <c r="A895" s="14" t="n"/>
      <c r="B895" s="15" t="n"/>
      <c r="C895" s="15" t="n"/>
      <c r="D895" s="15" t="n"/>
      <c r="E895" s="15" t="n"/>
      <c r="F895" s="16" t="n"/>
      <c r="G895" s="17" t="n"/>
      <c r="H895" s="18" t="n"/>
      <c r="I895" s="15" t="n"/>
      <c r="J895" s="19">
        <f>IF(OR($G895="",$H895=""),"",IF($G895=0,"",$H895/$G895))</f>
        <v/>
      </c>
      <c r="K895" s="16">
        <f>IF(OR($B895="",$F895="",$E895="Arla 32"),"",IFERROR(1/(1/SUMPRODUCT(MAX(($B$5:$B$1004=$B895)*($F$5:$F$1004&lt;$F895)*($E$5:$E$1004&lt;&gt;"Arla 32")*$F$5:$F$1004))),""))</f>
        <v/>
      </c>
      <c r="L895" s="16">
        <f>IF($K895="","",$F895-$K895)</f>
        <v/>
      </c>
      <c r="M895" s="17">
        <f>IF(OR($L895="",$G895="",$I895="Não"),"",IF($G895=0,"",$L895/$G895))</f>
        <v/>
      </c>
      <c r="N895" s="18">
        <f>IF(OR($L895="",$H895=""),"",IF($L895&lt;=0,"",$H895/$L895))</f>
        <v/>
      </c>
      <c r="O895" s="15">
        <f>IF($L895="","",IF($L895&gt;Listas!$H$3,"Km rodado alto: confira o km digitado",IF(AND($M895&lt;&gt;"",Listas!$H$2&lt;&gt;""),IF($M895&lt;Listas!$H$2,"Média abaixo do esperado: confira",""),"")))</f>
        <v/>
      </c>
      <c r="P895" s="15" t="n"/>
    </row>
    <row r="896">
      <c r="A896" s="14" t="n"/>
      <c r="B896" s="15" t="n"/>
      <c r="C896" s="15" t="n"/>
      <c r="D896" s="15" t="n"/>
      <c r="E896" s="15" t="n"/>
      <c r="F896" s="16" t="n"/>
      <c r="G896" s="17" t="n"/>
      <c r="H896" s="18" t="n"/>
      <c r="I896" s="15" t="n"/>
      <c r="J896" s="19">
        <f>IF(OR($G896="",$H896=""),"",IF($G896=0,"",$H896/$G896))</f>
        <v/>
      </c>
      <c r="K896" s="16">
        <f>IF(OR($B896="",$F896="",$E896="Arla 32"),"",IFERROR(1/(1/SUMPRODUCT(MAX(($B$5:$B$1004=$B896)*($F$5:$F$1004&lt;$F896)*($E$5:$E$1004&lt;&gt;"Arla 32")*$F$5:$F$1004))),""))</f>
        <v/>
      </c>
      <c r="L896" s="16">
        <f>IF($K896="","",$F896-$K896)</f>
        <v/>
      </c>
      <c r="M896" s="17">
        <f>IF(OR($L896="",$G896="",$I896="Não"),"",IF($G896=0,"",$L896/$G896))</f>
        <v/>
      </c>
      <c r="N896" s="18">
        <f>IF(OR($L896="",$H896=""),"",IF($L896&lt;=0,"",$H896/$L896))</f>
        <v/>
      </c>
      <c r="O896" s="15">
        <f>IF($L896="","",IF($L896&gt;Listas!$H$3,"Km rodado alto: confira o km digitado",IF(AND($M896&lt;&gt;"",Listas!$H$2&lt;&gt;""),IF($M896&lt;Listas!$H$2,"Média abaixo do esperado: confira",""),"")))</f>
        <v/>
      </c>
      <c r="P896" s="15" t="n"/>
    </row>
    <row r="897">
      <c r="A897" s="14" t="n"/>
      <c r="B897" s="15" t="n"/>
      <c r="C897" s="15" t="n"/>
      <c r="D897" s="15" t="n"/>
      <c r="E897" s="15" t="n"/>
      <c r="F897" s="16" t="n"/>
      <c r="G897" s="17" t="n"/>
      <c r="H897" s="18" t="n"/>
      <c r="I897" s="15" t="n"/>
      <c r="J897" s="19">
        <f>IF(OR($G897="",$H897=""),"",IF($G897=0,"",$H897/$G897))</f>
        <v/>
      </c>
      <c r="K897" s="16">
        <f>IF(OR($B897="",$F897="",$E897="Arla 32"),"",IFERROR(1/(1/SUMPRODUCT(MAX(($B$5:$B$1004=$B897)*($F$5:$F$1004&lt;$F897)*($E$5:$E$1004&lt;&gt;"Arla 32")*$F$5:$F$1004))),""))</f>
        <v/>
      </c>
      <c r="L897" s="16">
        <f>IF($K897="","",$F897-$K897)</f>
        <v/>
      </c>
      <c r="M897" s="17">
        <f>IF(OR($L897="",$G897="",$I897="Não"),"",IF($G897=0,"",$L897/$G897))</f>
        <v/>
      </c>
      <c r="N897" s="18">
        <f>IF(OR($L897="",$H897=""),"",IF($L897&lt;=0,"",$H897/$L897))</f>
        <v/>
      </c>
      <c r="O897" s="15">
        <f>IF($L897="","",IF($L897&gt;Listas!$H$3,"Km rodado alto: confira o km digitado",IF(AND($M897&lt;&gt;"",Listas!$H$2&lt;&gt;""),IF($M897&lt;Listas!$H$2,"Média abaixo do esperado: confira",""),"")))</f>
        <v/>
      </c>
      <c r="P897" s="15" t="n"/>
    </row>
    <row r="898">
      <c r="A898" s="14" t="n"/>
      <c r="B898" s="15" t="n"/>
      <c r="C898" s="15" t="n"/>
      <c r="D898" s="15" t="n"/>
      <c r="E898" s="15" t="n"/>
      <c r="F898" s="16" t="n"/>
      <c r="G898" s="17" t="n"/>
      <c r="H898" s="18" t="n"/>
      <c r="I898" s="15" t="n"/>
      <c r="J898" s="19">
        <f>IF(OR($G898="",$H898=""),"",IF($G898=0,"",$H898/$G898))</f>
        <v/>
      </c>
      <c r="K898" s="16">
        <f>IF(OR($B898="",$F898="",$E898="Arla 32"),"",IFERROR(1/(1/SUMPRODUCT(MAX(($B$5:$B$1004=$B898)*($F$5:$F$1004&lt;$F898)*($E$5:$E$1004&lt;&gt;"Arla 32")*$F$5:$F$1004))),""))</f>
        <v/>
      </c>
      <c r="L898" s="16">
        <f>IF($K898="","",$F898-$K898)</f>
        <v/>
      </c>
      <c r="M898" s="17">
        <f>IF(OR($L898="",$G898="",$I898="Não"),"",IF($G898=0,"",$L898/$G898))</f>
        <v/>
      </c>
      <c r="N898" s="18">
        <f>IF(OR($L898="",$H898=""),"",IF($L898&lt;=0,"",$H898/$L898))</f>
        <v/>
      </c>
      <c r="O898" s="15">
        <f>IF($L898="","",IF($L898&gt;Listas!$H$3,"Km rodado alto: confira o km digitado",IF(AND($M898&lt;&gt;"",Listas!$H$2&lt;&gt;""),IF($M898&lt;Listas!$H$2,"Média abaixo do esperado: confira",""),"")))</f>
        <v/>
      </c>
      <c r="P898" s="15" t="n"/>
    </row>
    <row r="899">
      <c r="A899" s="14" t="n"/>
      <c r="B899" s="15" t="n"/>
      <c r="C899" s="15" t="n"/>
      <c r="D899" s="15" t="n"/>
      <c r="E899" s="15" t="n"/>
      <c r="F899" s="16" t="n"/>
      <c r="G899" s="17" t="n"/>
      <c r="H899" s="18" t="n"/>
      <c r="I899" s="15" t="n"/>
      <c r="J899" s="19">
        <f>IF(OR($G899="",$H899=""),"",IF($G899=0,"",$H899/$G899))</f>
        <v/>
      </c>
      <c r="K899" s="16">
        <f>IF(OR($B899="",$F899="",$E899="Arla 32"),"",IFERROR(1/(1/SUMPRODUCT(MAX(($B$5:$B$1004=$B899)*($F$5:$F$1004&lt;$F899)*($E$5:$E$1004&lt;&gt;"Arla 32")*$F$5:$F$1004))),""))</f>
        <v/>
      </c>
      <c r="L899" s="16">
        <f>IF($K899="","",$F899-$K899)</f>
        <v/>
      </c>
      <c r="M899" s="17">
        <f>IF(OR($L899="",$G899="",$I899="Não"),"",IF($G899=0,"",$L899/$G899))</f>
        <v/>
      </c>
      <c r="N899" s="18">
        <f>IF(OR($L899="",$H899=""),"",IF($L899&lt;=0,"",$H899/$L899))</f>
        <v/>
      </c>
      <c r="O899" s="15">
        <f>IF($L899="","",IF($L899&gt;Listas!$H$3,"Km rodado alto: confira o km digitado",IF(AND($M899&lt;&gt;"",Listas!$H$2&lt;&gt;""),IF($M899&lt;Listas!$H$2,"Média abaixo do esperado: confira",""),"")))</f>
        <v/>
      </c>
      <c r="P899" s="15" t="n"/>
    </row>
    <row r="900">
      <c r="A900" s="14" t="n"/>
      <c r="B900" s="15" t="n"/>
      <c r="C900" s="15" t="n"/>
      <c r="D900" s="15" t="n"/>
      <c r="E900" s="15" t="n"/>
      <c r="F900" s="16" t="n"/>
      <c r="G900" s="17" t="n"/>
      <c r="H900" s="18" t="n"/>
      <c r="I900" s="15" t="n"/>
      <c r="J900" s="19">
        <f>IF(OR($G900="",$H900=""),"",IF($G900=0,"",$H900/$G900))</f>
        <v/>
      </c>
      <c r="K900" s="16">
        <f>IF(OR($B900="",$F900="",$E900="Arla 32"),"",IFERROR(1/(1/SUMPRODUCT(MAX(($B$5:$B$1004=$B900)*($F$5:$F$1004&lt;$F900)*($E$5:$E$1004&lt;&gt;"Arla 32")*$F$5:$F$1004))),""))</f>
        <v/>
      </c>
      <c r="L900" s="16">
        <f>IF($K900="","",$F900-$K900)</f>
        <v/>
      </c>
      <c r="M900" s="17">
        <f>IF(OR($L900="",$G900="",$I900="Não"),"",IF($G900=0,"",$L900/$G900))</f>
        <v/>
      </c>
      <c r="N900" s="18">
        <f>IF(OR($L900="",$H900=""),"",IF($L900&lt;=0,"",$H900/$L900))</f>
        <v/>
      </c>
      <c r="O900" s="15">
        <f>IF($L900="","",IF($L900&gt;Listas!$H$3,"Km rodado alto: confira o km digitado",IF(AND($M900&lt;&gt;"",Listas!$H$2&lt;&gt;""),IF($M900&lt;Listas!$H$2,"Média abaixo do esperado: confira",""),"")))</f>
        <v/>
      </c>
      <c r="P900" s="15" t="n"/>
    </row>
    <row r="901">
      <c r="A901" s="14" t="n"/>
      <c r="B901" s="15" t="n"/>
      <c r="C901" s="15" t="n"/>
      <c r="D901" s="15" t="n"/>
      <c r="E901" s="15" t="n"/>
      <c r="F901" s="16" t="n"/>
      <c r="G901" s="17" t="n"/>
      <c r="H901" s="18" t="n"/>
      <c r="I901" s="15" t="n"/>
      <c r="J901" s="19">
        <f>IF(OR($G901="",$H901=""),"",IF($G901=0,"",$H901/$G901))</f>
        <v/>
      </c>
      <c r="K901" s="16">
        <f>IF(OR($B901="",$F901="",$E901="Arla 32"),"",IFERROR(1/(1/SUMPRODUCT(MAX(($B$5:$B$1004=$B901)*($F$5:$F$1004&lt;$F901)*($E$5:$E$1004&lt;&gt;"Arla 32")*$F$5:$F$1004))),""))</f>
        <v/>
      </c>
      <c r="L901" s="16">
        <f>IF($K901="","",$F901-$K901)</f>
        <v/>
      </c>
      <c r="M901" s="17">
        <f>IF(OR($L901="",$G901="",$I901="Não"),"",IF($G901=0,"",$L901/$G901))</f>
        <v/>
      </c>
      <c r="N901" s="18">
        <f>IF(OR($L901="",$H901=""),"",IF($L901&lt;=0,"",$H901/$L901))</f>
        <v/>
      </c>
      <c r="O901" s="15">
        <f>IF($L901="","",IF($L901&gt;Listas!$H$3,"Km rodado alto: confira o km digitado",IF(AND($M901&lt;&gt;"",Listas!$H$2&lt;&gt;""),IF($M901&lt;Listas!$H$2,"Média abaixo do esperado: confira",""),"")))</f>
        <v/>
      </c>
      <c r="P901" s="15" t="n"/>
    </row>
    <row r="902">
      <c r="A902" s="14" t="n"/>
      <c r="B902" s="15" t="n"/>
      <c r="C902" s="15" t="n"/>
      <c r="D902" s="15" t="n"/>
      <c r="E902" s="15" t="n"/>
      <c r="F902" s="16" t="n"/>
      <c r="G902" s="17" t="n"/>
      <c r="H902" s="18" t="n"/>
      <c r="I902" s="15" t="n"/>
      <c r="J902" s="19">
        <f>IF(OR($G902="",$H902=""),"",IF($G902=0,"",$H902/$G902))</f>
        <v/>
      </c>
      <c r="K902" s="16">
        <f>IF(OR($B902="",$F902="",$E902="Arla 32"),"",IFERROR(1/(1/SUMPRODUCT(MAX(($B$5:$B$1004=$B902)*($F$5:$F$1004&lt;$F902)*($E$5:$E$1004&lt;&gt;"Arla 32")*$F$5:$F$1004))),""))</f>
        <v/>
      </c>
      <c r="L902" s="16">
        <f>IF($K902="","",$F902-$K902)</f>
        <v/>
      </c>
      <c r="M902" s="17">
        <f>IF(OR($L902="",$G902="",$I902="Não"),"",IF($G902=0,"",$L902/$G902))</f>
        <v/>
      </c>
      <c r="N902" s="18">
        <f>IF(OR($L902="",$H902=""),"",IF($L902&lt;=0,"",$H902/$L902))</f>
        <v/>
      </c>
      <c r="O902" s="15">
        <f>IF($L902="","",IF($L902&gt;Listas!$H$3,"Km rodado alto: confira o km digitado",IF(AND($M902&lt;&gt;"",Listas!$H$2&lt;&gt;""),IF($M902&lt;Listas!$H$2,"Média abaixo do esperado: confira",""),"")))</f>
        <v/>
      </c>
      <c r="P902" s="15" t="n"/>
    </row>
    <row r="903">
      <c r="A903" s="14" t="n"/>
      <c r="B903" s="15" t="n"/>
      <c r="C903" s="15" t="n"/>
      <c r="D903" s="15" t="n"/>
      <c r="E903" s="15" t="n"/>
      <c r="F903" s="16" t="n"/>
      <c r="G903" s="17" t="n"/>
      <c r="H903" s="18" t="n"/>
      <c r="I903" s="15" t="n"/>
      <c r="J903" s="19">
        <f>IF(OR($G903="",$H903=""),"",IF($G903=0,"",$H903/$G903))</f>
        <v/>
      </c>
      <c r="K903" s="16">
        <f>IF(OR($B903="",$F903="",$E903="Arla 32"),"",IFERROR(1/(1/SUMPRODUCT(MAX(($B$5:$B$1004=$B903)*($F$5:$F$1004&lt;$F903)*($E$5:$E$1004&lt;&gt;"Arla 32")*$F$5:$F$1004))),""))</f>
        <v/>
      </c>
      <c r="L903" s="16">
        <f>IF($K903="","",$F903-$K903)</f>
        <v/>
      </c>
      <c r="M903" s="17">
        <f>IF(OR($L903="",$G903="",$I903="Não"),"",IF($G903=0,"",$L903/$G903))</f>
        <v/>
      </c>
      <c r="N903" s="18">
        <f>IF(OR($L903="",$H903=""),"",IF($L903&lt;=0,"",$H903/$L903))</f>
        <v/>
      </c>
      <c r="O903" s="15">
        <f>IF($L903="","",IF($L903&gt;Listas!$H$3,"Km rodado alto: confira o km digitado",IF(AND($M903&lt;&gt;"",Listas!$H$2&lt;&gt;""),IF($M903&lt;Listas!$H$2,"Média abaixo do esperado: confira",""),"")))</f>
        <v/>
      </c>
      <c r="P903" s="15" t="n"/>
    </row>
    <row r="904">
      <c r="A904" s="14" t="n"/>
      <c r="B904" s="15" t="n"/>
      <c r="C904" s="15" t="n"/>
      <c r="D904" s="15" t="n"/>
      <c r="E904" s="15" t="n"/>
      <c r="F904" s="16" t="n"/>
      <c r="G904" s="17" t="n"/>
      <c r="H904" s="18" t="n"/>
      <c r="I904" s="15" t="n"/>
      <c r="J904" s="19">
        <f>IF(OR($G904="",$H904=""),"",IF($G904=0,"",$H904/$G904))</f>
        <v/>
      </c>
      <c r="K904" s="16">
        <f>IF(OR($B904="",$F904="",$E904="Arla 32"),"",IFERROR(1/(1/SUMPRODUCT(MAX(($B$5:$B$1004=$B904)*($F$5:$F$1004&lt;$F904)*($E$5:$E$1004&lt;&gt;"Arla 32")*$F$5:$F$1004))),""))</f>
        <v/>
      </c>
      <c r="L904" s="16">
        <f>IF($K904="","",$F904-$K904)</f>
        <v/>
      </c>
      <c r="M904" s="17">
        <f>IF(OR($L904="",$G904="",$I904="Não"),"",IF($G904=0,"",$L904/$G904))</f>
        <v/>
      </c>
      <c r="N904" s="18">
        <f>IF(OR($L904="",$H904=""),"",IF($L904&lt;=0,"",$H904/$L904))</f>
        <v/>
      </c>
      <c r="O904" s="15">
        <f>IF($L904="","",IF($L904&gt;Listas!$H$3,"Km rodado alto: confira o km digitado",IF(AND($M904&lt;&gt;"",Listas!$H$2&lt;&gt;""),IF($M904&lt;Listas!$H$2,"Média abaixo do esperado: confira",""),"")))</f>
        <v/>
      </c>
      <c r="P904" s="15" t="n"/>
    </row>
    <row r="905">
      <c r="A905" s="14" t="n"/>
      <c r="B905" s="15" t="n"/>
      <c r="C905" s="15" t="n"/>
      <c r="D905" s="15" t="n"/>
      <c r="E905" s="15" t="n"/>
      <c r="F905" s="16" t="n"/>
      <c r="G905" s="17" t="n"/>
      <c r="H905" s="18" t="n"/>
      <c r="I905" s="15" t="n"/>
      <c r="J905" s="19">
        <f>IF(OR($G905="",$H905=""),"",IF($G905=0,"",$H905/$G905))</f>
        <v/>
      </c>
      <c r="K905" s="16">
        <f>IF(OR($B905="",$F905="",$E905="Arla 32"),"",IFERROR(1/(1/SUMPRODUCT(MAX(($B$5:$B$1004=$B905)*($F$5:$F$1004&lt;$F905)*($E$5:$E$1004&lt;&gt;"Arla 32")*$F$5:$F$1004))),""))</f>
        <v/>
      </c>
      <c r="L905" s="16">
        <f>IF($K905="","",$F905-$K905)</f>
        <v/>
      </c>
      <c r="M905" s="17">
        <f>IF(OR($L905="",$G905="",$I905="Não"),"",IF($G905=0,"",$L905/$G905))</f>
        <v/>
      </c>
      <c r="N905" s="18">
        <f>IF(OR($L905="",$H905=""),"",IF($L905&lt;=0,"",$H905/$L905))</f>
        <v/>
      </c>
      <c r="O905" s="15">
        <f>IF($L905="","",IF($L905&gt;Listas!$H$3,"Km rodado alto: confira o km digitado",IF(AND($M905&lt;&gt;"",Listas!$H$2&lt;&gt;""),IF($M905&lt;Listas!$H$2,"Média abaixo do esperado: confira",""),"")))</f>
        <v/>
      </c>
      <c r="P905" s="15" t="n"/>
    </row>
    <row r="906">
      <c r="A906" s="14" t="n"/>
      <c r="B906" s="15" t="n"/>
      <c r="C906" s="15" t="n"/>
      <c r="D906" s="15" t="n"/>
      <c r="E906" s="15" t="n"/>
      <c r="F906" s="16" t="n"/>
      <c r="G906" s="17" t="n"/>
      <c r="H906" s="18" t="n"/>
      <c r="I906" s="15" t="n"/>
      <c r="J906" s="19">
        <f>IF(OR($G906="",$H906=""),"",IF($G906=0,"",$H906/$G906))</f>
        <v/>
      </c>
      <c r="K906" s="16">
        <f>IF(OR($B906="",$F906="",$E906="Arla 32"),"",IFERROR(1/(1/SUMPRODUCT(MAX(($B$5:$B$1004=$B906)*($F$5:$F$1004&lt;$F906)*($E$5:$E$1004&lt;&gt;"Arla 32")*$F$5:$F$1004))),""))</f>
        <v/>
      </c>
      <c r="L906" s="16">
        <f>IF($K906="","",$F906-$K906)</f>
        <v/>
      </c>
      <c r="M906" s="17">
        <f>IF(OR($L906="",$G906="",$I906="Não"),"",IF($G906=0,"",$L906/$G906))</f>
        <v/>
      </c>
      <c r="N906" s="18">
        <f>IF(OR($L906="",$H906=""),"",IF($L906&lt;=0,"",$H906/$L906))</f>
        <v/>
      </c>
      <c r="O906" s="15">
        <f>IF($L906="","",IF($L906&gt;Listas!$H$3,"Km rodado alto: confira o km digitado",IF(AND($M906&lt;&gt;"",Listas!$H$2&lt;&gt;""),IF($M906&lt;Listas!$H$2,"Média abaixo do esperado: confira",""),"")))</f>
        <v/>
      </c>
      <c r="P906" s="15" t="n"/>
    </row>
    <row r="907">
      <c r="A907" s="14" t="n"/>
      <c r="B907" s="15" t="n"/>
      <c r="C907" s="15" t="n"/>
      <c r="D907" s="15" t="n"/>
      <c r="E907" s="15" t="n"/>
      <c r="F907" s="16" t="n"/>
      <c r="G907" s="17" t="n"/>
      <c r="H907" s="18" t="n"/>
      <c r="I907" s="15" t="n"/>
      <c r="J907" s="19">
        <f>IF(OR($G907="",$H907=""),"",IF($G907=0,"",$H907/$G907))</f>
        <v/>
      </c>
      <c r="K907" s="16">
        <f>IF(OR($B907="",$F907="",$E907="Arla 32"),"",IFERROR(1/(1/SUMPRODUCT(MAX(($B$5:$B$1004=$B907)*($F$5:$F$1004&lt;$F907)*($E$5:$E$1004&lt;&gt;"Arla 32")*$F$5:$F$1004))),""))</f>
        <v/>
      </c>
      <c r="L907" s="16">
        <f>IF($K907="","",$F907-$K907)</f>
        <v/>
      </c>
      <c r="M907" s="17">
        <f>IF(OR($L907="",$G907="",$I907="Não"),"",IF($G907=0,"",$L907/$G907))</f>
        <v/>
      </c>
      <c r="N907" s="18">
        <f>IF(OR($L907="",$H907=""),"",IF($L907&lt;=0,"",$H907/$L907))</f>
        <v/>
      </c>
      <c r="O907" s="15">
        <f>IF($L907="","",IF($L907&gt;Listas!$H$3,"Km rodado alto: confira o km digitado",IF(AND($M907&lt;&gt;"",Listas!$H$2&lt;&gt;""),IF($M907&lt;Listas!$H$2,"Média abaixo do esperado: confira",""),"")))</f>
        <v/>
      </c>
      <c r="P907" s="15" t="n"/>
    </row>
    <row r="908">
      <c r="A908" s="14" t="n"/>
      <c r="B908" s="15" t="n"/>
      <c r="C908" s="15" t="n"/>
      <c r="D908" s="15" t="n"/>
      <c r="E908" s="15" t="n"/>
      <c r="F908" s="16" t="n"/>
      <c r="G908" s="17" t="n"/>
      <c r="H908" s="18" t="n"/>
      <c r="I908" s="15" t="n"/>
      <c r="J908" s="19">
        <f>IF(OR($G908="",$H908=""),"",IF($G908=0,"",$H908/$G908))</f>
        <v/>
      </c>
      <c r="K908" s="16">
        <f>IF(OR($B908="",$F908="",$E908="Arla 32"),"",IFERROR(1/(1/SUMPRODUCT(MAX(($B$5:$B$1004=$B908)*($F$5:$F$1004&lt;$F908)*($E$5:$E$1004&lt;&gt;"Arla 32")*$F$5:$F$1004))),""))</f>
        <v/>
      </c>
      <c r="L908" s="16">
        <f>IF($K908="","",$F908-$K908)</f>
        <v/>
      </c>
      <c r="M908" s="17">
        <f>IF(OR($L908="",$G908="",$I908="Não"),"",IF($G908=0,"",$L908/$G908))</f>
        <v/>
      </c>
      <c r="N908" s="18">
        <f>IF(OR($L908="",$H908=""),"",IF($L908&lt;=0,"",$H908/$L908))</f>
        <v/>
      </c>
      <c r="O908" s="15">
        <f>IF($L908="","",IF($L908&gt;Listas!$H$3,"Km rodado alto: confira o km digitado",IF(AND($M908&lt;&gt;"",Listas!$H$2&lt;&gt;""),IF($M908&lt;Listas!$H$2,"Média abaixo do esperado: confira",""),"")))</f>
        <v/>
      </c>
      <c r="P908" s="15" t="n"/>
    </row>
    <row r="909">
      <c r="A909" s="14" t="n"/>
      <c r="B909" s="15" t="n"/>
      <c r="C909" s="15" t="n"/>
      <c r="D909" s="15" t="n"/>
      <c r="E909" s="15" t="n"/>
      <c r="F909" s="16" t="n"/>
      <c r="G909" s="17" t="n"/>
      <c r="H909" s="18" t="n"/>
      <c r="I909" s="15" t="n"/>
      <c r="J909" s="19">
        <f>IF(OR($G909="",$H909=""),"",IF($G909=0,"",$H909/$G909))</f>
        <v/>
      </c>
      <c r="K909" s="16">
        <f>IF(OR($B909="",$F909="",$E909="Arla 32"),"",IFERROR(1/(1/SUMPRODUCT(MAX(($B$5:$B$1004=$B909)*($F$5:$F$1004&lt;$F909)*($E$5:$E$1004&lt;&gt;"Arla 32")*$F$5:$F$1004))),""))</f>
        <v/>
      </c>
      <c r="L909" s="16">
        <f>IF($K909="","",$F909-$K909)</f>
        <v/>
      </c>
      <c r="M909" s="17">
        <f>IF(OR($L909="",$G909="",$I909="Não"),"",IF($G909=0,"",$L909/$G909))</f>
        <v/>
      </c>
      <c r="N909" s="18">
        <f>IF(OR($L909="",$H909=""),"",IF($L909&lt;=0,"",$H909/$L909))</f>
        <v/>
      </c>
      <c r="O909" s="15">
        <f>IF($L909="","",IF($L909&gt;Listas!$H$3,"Km rodado alto: confira o km digitado",IF(AND($M909&lt;&gt;"",Listas!$H$2&lt;&gt;""),IF($M909&lt;Listas!$H$2,"Média abaixo do esperado: confira",""),"")))</f>
        <v/>
      </c>
      <c r="P909" s="15" t="n"/>
    </row>
    <row r="910">
      <c r="A910" s="14" t="n"/>
      <c r="B910" s="15" t="n"/>
      <c r="C910" s="15" t="n"/>
      <c r="D910" s="15" t="n"/>
      <c r="E910" s="15" t="n"/>
      <c r="F910" s="16" t="n"/>
      <c r="G910" s="17" t="n"/>
      <c r="H910" s="18" t="n"/>
      <c r="I910" s="15" t="n"/>
      <c r="J910" s="19">
        <f>IF(OR($G910="",$H910=""),"",IF($G910=0,"",$H910/$G910))</f>
        <v/>
      </c>
      <c r="K910" s="16">
        <f>IF(OR($B910="",$F910="",$E910="Arla 32"),"",IFERROR(1/(1/SUMPRODUCT(MAX(($B$5:$B$1004=$B910)*($F$5:$F$1004&lt;$F910)*($E$5:$E$1004&lt;&gt;"Arla 32")*$F$5:$F$1004))),""))</f>
        <v/>
      </c>
      <c r="L910" s="16">
        <f>IF($K910="","",$F910-$K910)</f>
        <v/>
      </c>
      <c r="M910" s="17">
        <f>IF(OR($L910="",$G910="",$I910="Não"),"",IF($G910=0,"",$L910/$G910))</f>
        <v/>
      </c>
      <c r="N910" s="18">
        <f>IF(OR($L910="",$H910=""),"",IF($L910&lt;=0,"",$H910/$L910))</f>
        <v/>
      </c>
      <c r="O910" s="15">
        <f>IF($L910="","",IF($L910&gt;Listas!$H$3,"Km rodado alto: confira o km digitado",IF(AND($M910&lt;&gt;"",Listas!$H$2&lt;&gt;""),IF($M910&lt;Listas!$H$2,"Média abaixo do esperado: confira",""),"")))</f>
        <v/>
      </c>
      <c r="P910" s="15" t="n"/>
    </row>
    <row r="911">
      <c r="A911" s="14" t="n"/>
      <c r="B911" s="15" t="n"/>
      <c r="C911" s="15" t="n"/>
      <c r="D911" s="15" t="n"/>
      <c r="E911" s="15" t="n"/>
      <c r="F911" s="16" t="n"/>
      <c r="G911" s="17" t="n"/>
      <c r="H911" s="18" t="n"/>
      <c r="I911" s="15" t="n"/>
      <c r="J911" s="19">
        <f>IF(OR($G911="",$H911=""),"",IF($G911=0,"",$H911/$G911))</f>
        <v/>
      </c>
      <c r="K911" s="16">
        <f>IF(OR($B911="",$F911="",$E911="Arla 32"),"",IFERROR(1/(1/SUMPRODUCT(MAX(($B$5:$B$1004=$B911)*($F$5:$F$1004&lt;$F911)*($E$5:$E$1004&lt;&gt;"Arla 32")*$F$5:$F$1004))),""))</f>
        <v/>
      </c>
      <c r="L911" s="16">
        <f>IF($K911="","",$F911-$K911)</f>
        <v/>
      </c>
      <c r="M911" s="17">
        <f>IF(OR($L911="",$G911="",$I911="Não"),"",IF($G911=0,"",$L911/$G911))</f>
        <v/>
      </c>
      <c r="N911" s="18">
        <f>IF(OR($L911="",$H911=""),"",IF($L911&lt;=0,"",$H911/$L911))</f>
        <v/>
      </c>
      <c r="O911" s="15">
        <f>IF($L911="","",IF($L911&gt;Listas!$H$3,"Km rodado alto: confira o km digitado",IF(AND($M911&lt;&gt;"",Listas!$H$2&lt;&gt;""),IF($M911&lt;Listas!$H$2,"Média abaixo do esperado: confira",""),"")))</f>
        <v/>
      </c>
      <c r="P911" s="15" t="n"/>
    </row>
    <row r="912">
      <c r="A912" s="14" t="n"/>
      <c r="B912" s="15" t="n"/>
      <c r="C912" s="15" t="n"/>
      <c r="D912" s="15" t="n"/>
      <c r="E912" s="15" t="n"/>
      <c r="F912" s="16" t="n"/>
      <c r="G912" s="17" t="n"/>
      <c r="H912" s="18" t="n"/>
      <c r="I912" s="15" t="n"/>
      <c r="J912" s="19">
        <f>IF(OR($G912="",$H912=""),"",IF($G912=0,"",$H912/$G912))</f>
        <v/>
      </c>
      <c r="K912" s="16">
        <f>IF(OR($B912="",$F912="",$E912="Arla 32"),"",IFERROR(1/(1/SUMPRODUCT(MAX(($B$5:$B$1004=$B912)*($F$5:$F$1004&lt;$F912)*($E$5:$E$1004&lt;&gt;"Arla 32")*$F$5:$F$1004))),""))</f>
        <v/>
      </c>
      <c r="L912" s="16">
        <f>IF($K912="","",$F912-$K912)</f>
        <v/>
      </c>
      <c r="M912" s="17">
        <f>IF(OR($L912="",$G912="",$I912="Não"),"",IF($G912=0,"",$L912/$G912))</f>
        <v/>
      </c>
      <c r="N912" s="18">
        <f>IF(OR($L912="",$H912=""),"",IF($L912&lt;=0,"",$H912/$L912))</f>
        <v/>
      </c>
      <c r="O912" s="15">
        <f>IF($L912="","",IF($L912&gt;Listas!$H$3,"Km rodado alto: confira o km digitado",IF(AND($M912&lt;&gt;"",Listas!$H$2&lt;&gt;""),IF($M912&lt;Listas!$H$2,"Média abaixo do esperado: confira",""),"")))</f>
        <v/>
      </c>
      <c r="P912" s="15" t="n"/>
    </row>
    <row r="913">
      <c r="A913" s="14" t="n"/>
      <c r="B913" s="15" t="n"/>
      <c r="C913" s="15" t="n"/>
      <c r="D913" s="15" t="n"/>
      <c r="E913" s="15" t="n"/>
      <c r="F913" s="16" t="n"/>
      <c r="G913" s="17" t="n"/>
      <c r="H913" s="18" t="n"/>
      <c r="I913" s="15" t="n"/>
      <c r="J913" s="19">
        <f>IF(OR($G913="",$H913=""),"",IF($G913=0,"",$H913/$G913))</f>
        <v/>
      </c>
      <c r="K913" s="16">
        <f>IF(OR($B913="",$F913="",$E913="Arla 32"),"",IFERROR(1/(1/SUMPRODUCT(MAX(($B$5:$B$1004=$B913)*($F$5:$F$1004&lt;$F913)*($E$5:$E$1004&lt;&gt;"Arla 32")*$F$5:$F$1004))),""))</f>
        <v/>
      </c>
      <c r="L913" s="16">
        <f>IF($K913="","",$F913-$K913)</f>
        <v/>
      </c>
      <c r="M913" s="17">
        <f>IF(OR($L913="",$G913="",$I913="Não"),"",IF($G913=0,"",$L913/$G913))</f>
        <v/>
      </c>
      <c r="N913" s="18">
        <f>IF(OR($L913="",$H913=""),"",IF($L913&lt;=0,"",$H913/$L913))</f>
        <v/>
      </c>
      <c r="O913" s="15">
        <f>IF($L913="","",IF($L913&gt;Listas!$H$3,"Km rodado alto: confira o km digitado",IF(AND($M913&lt;&gt;"",Listas!$H$2&lt;&gt;""),IF($M913&lt;Listas!$H$2,"Média abaixo do esperado: confira",""),"")))</f>
        <v/>
      </c>
      <c r="P913" s="15" t="n"/>
    </row>
    <row r="914">
      <c r="A914" s="14" t="n"/>
      <c r="B914" s="15" t="n"/>
      <c r="C914" s="15" t="n"/>
      <c r="D914" s="15" t="n"/>
      <c r="E914" s="15" t="n"/>
      <c r="F914" s="16" t="n"/>
      <c r="G914" s="17" t="n"/>
      <c r="H914" s="18" t="n"/>
      <c r="I914" s="15" t="n"/>
      <c r="J914" s="19">
        <f>IF(OR($G914="",$H914=""),"",IF($G914=0,"",$H914/$G914))</f>
        <v/>
      </c>
      <c r="K914" s="16">
        <f>IF(OR($B914="",$F914="",$E914="Arla 32"),"",IFERROR(1/(1/SUMPRODUCT(MAX(($B$5:$B$1004=$B914)*($F$5:$F$1004&lt;$F914)*($E$5:$E$1004&lt;&gt;"Arla 32")*$F$5:$F$1004))),""))</f>
        <v/>
      </c>
      <c r="L914" s="16">
        <f>IF($K914="","",$F914-$K914)</f>
        <v/>
      </c>
      <c r="M914" s="17">
        <f>IF(OR($L914="",$G914="",$I914="Não"),"",IF($G914=0,"",$L914/$G914))</f>
        <v/>
      </c>
      <c r="N914" s="18">
        <f>IF(OR($L914="",$H914=""),"",IF($L914&lt;=0,"",$H914/$L914))</f>
        <v/>
      </c>
      <c r="O914" s="15">
        <f>IF($L914="","",IF($L914&gt;Listas!$H$3,"Km rodado alto: confira o km digitado",IF(AND($M914&lt;&gt;"",Listas!$H$2&lt;&gt;""),IF($M914&lt;Listas!$H$2,"Média abaixo do esperado: confira",""),"")))</f>
        <v/>
      </c>
      <c r="P914" s="15" t="n"/>
    </row>
    <row r="915">
      <c r="A915" s="14" t="n"/>
      <c r="B915" s="15" t="n"/>
      <c r="C915" s="15" t="n"/>
      <c r="D915" s="15" t="n"/>
      <c r="E915" s="15" t="n"/>
      <c r="F915" s="16" t="n"/>
      <c r="G915" s="17" t="n"/>
      <c r="H915" s="18" t="n"/>
      <c r="I915" s="15" t="n"/>
      <c r="J915" s="19">
        <f>IF(OR($G915="",$H915=""),"",IF($G915=0,"",$H915/$G915))</f>
        <v/>
      </c>
      <c r="K915" s="16">
        <f>IF(OR($B915="",$F915="",$E915="Arla 32"),"",IFERROR(1/(1/SUMPRODUCT(MAX(($B$5:$B$1004=$B915)*($F$5:$F$1004&lt;$F915)*($E$5:$E$1004&lt;&gt;"Arla 32")*$F$5:$F$1004))),""))</f>
        <v/>
      </c>
      <c r="L915" s="16">
        <f>IF($K915="","",$F915-$K915)</f>
        <v/>
      </c>
      <c r="M915" s="17">
        <f>IF(OR($L915="",$G915="",$I915="Não"),"",IF($G915=0,"",$L915/$G915))</f>
        <v/>
      </c>
      <c r="N915" s="18">
        <f>IF(OR($L915="",$H915=""),"",IF($L915&lt;=0,"",$H915/$L915))</f>
        <v/>
      </c>
      <c r="O915" s="15">
        <f>IF($L915="","",IF($L915&gt;Listas!$H$3,"Km rodado alto: confira o km digitado",IF(AND($M915&lt;&gt;"",Listas!$H$2&lt;&gt;""),IF($M915&lt;Listas!$H$2,"Média abaixo do esperado: confira",""),"")))</f>
        <v/>
      </c>
      <c r="P915" s="15" t="n"/>
    </row>
    <row r="916">
      <c r="A916" s="14" t="n"/>
      <c r="B916" s="15" t="n"/>
      <c r="C916" s="15" t="n"/>
      <c r="D916" s="15" t="n"/>
      <c r="E916" s="15" t="n"/>
      <c r="F916" s="16" t="n"/>
      <c r="G916" s="17" t="n"/>
      <c r="H916" s="18" t="n"/>
      <c r="I916" s="15" t="n"/>
      <c r="J916" s="19">
        <f>IF(OR($G916="",$H916=""),"",IF($G916=0,"",$H916/$G916))</f>
        <v/>
      </c>
      <c r="K916" s="16">
        <f>IF(OR($B916="",$F916="",$E916="Arla 32"),"",IFERROR(1/(1/SUMPRODUCT(MAX(($B$5:$B$1004=$B916)*($F$5:$F$1004&lt;$F916)*($E$5:$E$1004&lt;&gt;"Arla 32")*$F$5:$F$1004))),""))</f>
        <v/>
      </c>
      <c r="L916" s="16">
        <f>IF($K916="","",$F916-$K916)</f>
        <v/>
      </c>
      <c r="M916" s="17">
        <f>IF(OR($L916="",$G916="",$I916="Não"),"",IF($G916=0,"",$L916/$G916))</f>
        <v/>
      </c>
      <c r="N916" s="18">
        <f>IF(OR($L916="",$H916=""),"",IF($L916&lt;=0,"",$H916/$L916))</f>
        <v/>
      </c>
      <c r="O916" s="15">
        <f>IF($L916="","",IF($L916&gt;Listas!$H$3,"Km rodado alto: confira o km digitado",IF(AND($M916&lt;&gt;"",Listas!$H$2&lt;&gt;""),IF($M916&lt;Listas!$H$2,"Média abaixo do esperado: confira",""),"")))</f>
        <v/>
      </c>
      <c r="P916" s="15" t="n"/>
    </row>
    <row r="917">
      <c r="A917" s="14" t="n"/>
      <c r="B917" s="15" t="n"/>
      <c r="C917" s="15" t="n"/>
      <c r="D917" s="15" t="n"/>
      <c r="E917" s="15" t="n"/>
      <c r="F917" s="16" t="n"/>
      <c r="G917" s="17" t="n"/>
      <c r="H917" s="18" t="n"/>
      <c r="I917" s="15" t="n"/>
      <c r="J917" s="19">
        <f>IF(OR($G917="",$H917=""),"",IF($G917=0,"",$H917/$G917))</f>
        <v/>
      </c>
      <c r="K917" s="16">
        <f>IF(OR($B917="",$F917="",$E917="Arla 32"),"",IFERROR(1/(1/SUMPRODUCT(MAX(($B$5:$B$1004=$B917)*($F$5:$F$1004&lt;$F917)*($E$5:$E$1004&lt;&gt;"Arla 32")*$F$5:$F$1004))),""))</f>
        <v/>
      </c>
      <c r="L917" s="16">
        <f>IF($K917="","",$F917-$K917)</f>
        <v/>
      </c>
      <c r="M917" s="17">
        <f>IF(OR($L917="",$G917="",$I917="Não"),"",IF($G917=0,"",$L917/$G917))</f>
        <v/>
      </c>
      <c r="N917" s="18">
        <f>IF(OR($L917="",$H917=""),"",IF($L917&lt;=0,"",$H917/$L917))</f>
        <v/>
      </c>
      <c r="O917" s="15">
        <f>IF($L917="","",IF($L917&gt;Listas!$H$3,"Km rodado alto: confira o km digitado",IF(AND($M917&lt;&gt;"",Listas!$H$2&lt;&gt;""),IF($M917&lt;Listas!$H$2,"Média abaixo do esperado: confira",""),"")))</f>
        <v/>
      </c>
      <c r="P917" s="15" t="n"/>
    </row>
    <row r="918">
      <c r="A918" s="14" t="n"/>
      <c r="B918" s="15" t="n"/>
      <c r="C918" s="15" t="n"/>
      <c r="D918" s="15" t="n"/>
      <c r="E918" s="15" t="n"/>
      <c r="F918" s="16" t="n"/>
      <c r="G918" s="17" t="n"/>
      <c r="H918" s="18" t="n"/>
      <c r="I918" s="15" t="n"/>
      <c r="J918" s="19">
        <f>IF(OR($G918="",$H918=""),"",IF($G918=0,"",$H918/$G918))</f>
        <v/>
      </c>
      <c r="K918" s="16">
        <f>IF(OR($B918="",$F918="",$E918="Arla 32"),"",IFERROR(1/(1/SUMPRODUCT(MAX(($B$5:$B$1004=$B918)*($F$5:$F$1004&lt;$F918)*($E$5:$E$1004&lt;&gt;"Arla 32")*$F$5:$F$1004))),""))</f>
        <v/>
      </c>
      <c r="L918" s="16">
        <f>IF($K918="","",$F918-$K918)</f>
        <v/>
      </c>
      <c r="M918" s="17">
        <f>IF(OR($L918="",$G918="",$I918="Não"),"",IF($G918=0,"",$L918/$G918))</f>
        <v/>
      </c>
      <c r="N918" s="18">
        <f>IF(OR($L918="",$H918=""),"",IF($L918&lt;=0,"",$H918/$L918))</f>
        <v/>
      </c>
      <c r="O918" s="15">
        <f>IF($L918="","",IF($L918&gt;Listas!$H$3,"Km rodado alto: confira o km digitado",IF(AND($M918&lt;&gt;"",Listas!$H$2&lt;&gt;""),IF($M918&lt;Listas!$H$2,"Média abaixo do esperado: confira",""),"")))</f>
        <v/>
      </c>
      <c r="P918" s="15" t="n"/>
    </row>
    <row r="919">
      <c r="A919" s="14" t="n"/>
      <c r="B919" s="15" t="n"/>
      <c r="C919" s="15" t="n"/>
      <c r="D919" s="15" t="n"/>
      <c r="E919" s="15" t="n"/>
      <c r="F919" s="16" t="n"/>
      <c r="G919" s="17" t="n"/>
      <c r="H919" s="18" t="n"/>
      <c r="I919" s="15" t="n"/>
      <c r="J919" s="19">
        <f>IF(OR($G919="",$H919=""),"",IF($G919=0,"",$H919/$G919))</f>
        <v/>
      </c>
      <c r="K919" s="16">
        <f>IF(OR($B919="",$F919="",$E919="Arla 32"),"",IFERROR(1/(1/SUMPRODUCT(MAX(($B$5:$B$1004=$B919)*($F$5:$F$1004&lt;$F919)*($E$5:$E$1004&lt;&gt;"Arla 32")*$F$5:$F$1004))),""))</f>
        <v/>
      </c>
      <c r="L919" s="16">
        <f>IF($K919="","",$F919-$K919)</f>
        <v/>
      </c>
      <c r="M919" s="17">
        <f>IF(OR($L919="",$G919="",$I919="Não"),"",IF($G919=0,"",$L919/$G919))</f>
        <v/>
      </c>
      <c r="N919" s="18">
        <f>IF(OR($L919="",$H919=""),"",IF($L919&lt;=0,"",$H919/$L919))</f>
        <v/>
      </c>
      <c r="O919" s="15">
        <f>IF($L919="","",IF($L919&gt;Listas!$H$3,"Km rodado alto: confira o km digitado",IF(AND($M919&lt;&gt;"",Listas!$H$2&lt;&gt;""),IF($M919&lt;Listas!$H$2,"Média abaixo do esperado: confira",""),"")))</f>
        <v/>
      </c>
      <c r="P919" s="15" t="n"/>
    </row>
    <row r="920">
      <c r="A920" s="14" t="n"/>
      <c r="B920" s="15" t="n"/>
      <c r="C920" s="15" t="n"/>
      <c r="D920" s="15" t="n"/>
      <c r="E920" s="15" t="n"/>
      <c r="F920" s="16" t="n"/>
      <c r="G920" s="17" t="n"/>
      <c r="H920" s="18" t="n"/>
      <c r="I920" s="15" t="n"/>
      <c r="J920" s="19">
        <f>IF(OR($G920="",$H920=""),"",IF($G920=0,"",$H920/$G920))</f>
        <v/>
      </c>
      <c r="K920" s="16">
        <f>IF(OR($B920="",$F920="",$E920="Arla 32"),"",IFERROR(1/(1/SUMPRODUCT(MAX(($B$5:$B$1004=$B920)*($F$5:$F$1004&lt;$F920)*($E$5:$E$1004&lt;&gt;"Arla 32")*$F$5:$F$1004))),""))</f>
        <v/>
      </c>
      <c r="L920" s="16">
        <f>IF($K920="","",$F920-$K920)</f>
        <v/>
      </c>
      <c r="M920" s="17">
        <f>IF(OR($L920="",$G920="",$I920="Não"),"",IF($G920=0,"",$L920/$G920))</f>
        <v/>
      </c>
      <c r="N920" s="18">
        <f>IF(OR($L920="",$H920=""),"",IF($L920&lt;=0,"",$H920/$L920))</f>
        <v/>
      </c>
      <c r="O920" s="15">
        <f>IF($L920="","",IF($L920&gt;Listas!$H$3,"Km rodado alto: confira o km digitado",IF(AND($M920&lt;&gt;"",Listas!$H$2&lt;&gt;""),IF($M920&lt;Listas!$H$2,"Média abaixo do esperado: confira",""),"")))</f>
        <v/>
      </c>
      <c r="P920" s="15" t="n"/>
    </row>
    <row r="921">
      <c r="A921" s="14" t="n"/>
      <c r="B921" s="15" t="n"/>
      <c r="C921" s="15" t="n"/>
      <c r="D921" s="15" t="n"/>
      <c r="E921" s="15" t="n"/>
      <c r="F921" s="16" t="n"/>
      <c r="G921" s="17" t="n"/>
      <c r="H921" s="18" t="n"/>
      <c r="I921" s="15" t="n"/>
      <c r="J921" s="19">
        <f>IF(OR($G921="",$H921=""),"",IF($G921=0,"",$H921/$G921))</f>
        <v/>
      </c>
      <c r="K921" s="16">
        <f>IF(OR($B921="",$F921="",$E921="Arla 32"),"",IFERROR(1/(1/SUMPRODUCT(MAX(($B$5:$B$1004=$B921)*($F$5:$F$1004&lt;$F921)*($E$5:$E$1004&lt;&gt;"Arla 32")*$F$5:$F$1004))),""))</f>
        <v/>
      </c>
      <c r="L921" s="16">
        <f>IF($K921="","",$F921-$K921)</f>
        <v/>
      </c>
      <c r="M921" s="17">
        <f>IF(OR($L921="",$G921="",$I921="Não"),"",IF($G921=0,"",$L921/$G921))</f>
        <v/>
      </c>
      <c r="N921" s="18">
        <f>IF(OR($L921="",$H921=""),"",IF($L921&lt;=0,"",$H921/$L921))</f>
        <v/>
      </c>
      <c r="O921" s="15">
        <f>IF($L921="","",IF($L921&gt;Listas!$H$3,"Km rodado alto: confira o km digitado",IF(AND($M921&lt;&gt;"",Listas!$H$2&lt;&gt;""),IF($M921&lt;Listas!$H$2,"Média abaixo do esperado: confira",""),"")))</f>
        <v/>
      </c>
      <c r="P921" s="15" t="n"/>
    </row>
    <row r="922">
      <c r="A922" s="14" t="n"/>
      <c r="B922" s="15" t="n"/>
      <c r="C922" s="15" t="n"/>
      <c r="D922" s="15" t="n"/>
      <c r="E922" s="15" t="n"/>
      <c r="F922" s="16" t="n"/>
      <c r="G922" s="17" t="n"/>
      <c r="H922" s="18" t="n"/>
      <c r="I922" s="15" t="n"/>
      <c r="J922" s="19">
        <f>IF(OR($G922="",$H922=""),"",IF($G922=0,"",$H922/$G922))</f>
        <v/>
      </c>
      <c r="K922" s="16">
        <f>IF(OR($B922="",$F922="",$E922="Arla 32"),"",IFERROR(1/(1/SUMPRODUCT(MAX(($B$5:$B$1004=$B922)*($F$5:$F$1004&lt;$F922)*($E$5:$E$1004&lt;&gt;"Arla 32")*$F$5:$F$1004))),""))</f>
        <v/>
      </c>
      <c r="L922" s="16">
        <f>IF($K922="","",$F922-$K922)</f>
        <v/>
      </c>
      <c r="M922" s="17">
        <f>IF(OR($L922="",$G922="",$I922="Não"),"",IF($G922=0,"",$L922/$G922))</f>
        <v/>
      </c>
      <c r="N922" s="18">
        <f>IF(OR($L922="",$H922=""),"",IF($L922&lt;=0,"",$H922/$L922))</f>
        <v/>
      </c>
      <c r="O922" s="15">
        <f>IF($L922="","",IF($L922&gt;Listas!$H$3,"Km rodado alto: confira o km digitado",IF(AND($M922&lt;&gt;"",Listas!$H$2&lt;&gt;""),IF($M922&lt;Listas!$H$2,"Média abaixo do esperado: confira",""),"")))</f>
        <v/>
      </c>
      <c r="P922" s="15" t="n"/>
    </row>
    <row r="923">
      <c r="A923" s="14" t="n"/>
      <c r="B923" s="15" t="n"/>
      <c r="C923" s="15" t="n"/>
      <c r="D923" s="15" t="n"/>
      <c r="E923" s="15" t="n"/>
      <c r="F923" s="16" t="n"/>
      <c r="G923" s="17" t="n"/>
      <c r="H923" s="18" t="n"/>
      <c r="I923" s="15" t="n"/>
      <c r="J923" s="19">
        <f>IF(OR($G923="",$H923=""),"",IF($G923=0,"",$H923/$G923))</f>
        <v/>
      </c>
      <c r="K923" s="16">
        <f>IF(OR($B923="",$F923="",$E923="Arla 32"),"",IFERROR(1/(1/SUMPRODUCT(MAX(($B$5:$B$1004=$B923)*($F$5:$F$1004&lt;$F923)*($E$5:$E$1004&lt;&gt;"Arla 32")*$F$5:$F$1004))),""))</f>
        <v/>
      </c>
      <c r="L923" s="16">
        <f>IF($K923="","",$F923-$K923)</f>
        <v/>
      </c>
      <c r="M923" s="17">
        <f>IF(OR($L923="",$G923="",$I923="Não"),"",IF($G923=0,"",$L923/$G923))</f>
        <v/>
      </c>
      <c r="N923" s="18">
        <f>IF(OR($L923="",$H923=""),"",IF($L923&lt;=0,"",$H923/$L923))</f>
        <v/>
      </c>
      <c r="O923" s="15">
        <f>IF($L923="","",IF($L923&gt;Listas!$H$3,"Km rodado alto: confira o km digitado",IF(AND($M923&lt;&gt;"",Listas!$H$2&lt;&gt;""),IF($M923&lt;Listas!$H$2,"Média abaixo do esperado: confira",""),"")))</f>
        <v/>
      </c>
      <c r="P923" s="15" t="n"/>
    </row>
    <row r="924">
      <c r="A924" s="14" t="n"/>
      <c r="B924" s="15" t="n"/>
      <c r="C924" s="15" t="n"/>
      <c r="D924" s="15" t="n"/>
      <c r="E924" s="15" t="n"/>
      <c r="F924" s="16" t="n"/>
      <c r="G924" s="17" t="n"/>
      <c r="H924" s="18" t="n"/>
      <c r="I924" s="15" t="n"/>
      <c r="J924" s="19">
        <f>IF(OR($G924="",$H924=""),"",IF($G924=0,"",$H924/$G924))</f>
        <v/>
      </c>
      <c r="K924" s="16">
        <f>IF(OR($B924="",$F924="",$E924="Arla 32"),"",IFERROR(1/(1/SUMPRODUCT(MAX(($B$5:$B$1004=$B924)*($F$5:$F$1004&lt;$F924)*($E$5:$E$1004&lt;&gt;"Arla 32")*$F$5:$F$1004))),""))</f>
        <v/>
      </c>
      <c r="L924" s="16">
        <f>IF($K924="","",$F924-$K924)</f>
        <v/>
      </c>
      <c r="M924" s="17">
        <f>IF(OR($L924="",$G924="",$I924="Não"),"",IF($G924=0,"",$L924/$G924))</f>
        <v/>
      </c>
      <c r="N924" s="18">
        <f>IF(OR($L924="",$H924=""),"",IF($L924&lt;=0,"",$H924/$L924))</f>
        <v/>
      </c>
      <c r="O924" s="15">
        <f>IF($L924="","",IF($L924&gt;Listas!$H$3,"Km rodado alto: confira o km digitado",IF(AND($M924&lt;&gt;"",Listas!$H$2&lt;&gt;""),IF($M924&lt;Listas!$H$2,"Média abaixo do esperado: confira",""),"")))</f>
        <v/>
      </c>
      <c r="P924" s="15" t="n"/>
    </row>
    <row r="925">
      <c r="A925" s="14" t="n"/>
      <c r="B925" s="15" t="n"/>
      <c r="C925" s="15" t="n"/>
      <c r="D925" s="15" t="n"/>
      <c r="E925" s="15" t="n"/>
      <c r="F925" s="16" t="n"/>
      <c r="G925" s="17" t="n"/>
      <c r="H925" s="18" t="n"/>
      <c r="I925" s="15" t="n"/>
      <c r="J925" s="19">
        <f>IF(OR($G925="",$H925=""),"",IF($G925=0,"",$H925/$G925))</f>
        <v/>
      </c>
      <c r="K925" s="16">
        <f>IF(OR($B925="",$F925="",$E925="Arla 32"),"",IFERROR(1/(1/SUMPRODUCT(MAX(($B$5:$B$1004=$B925)*($F$5:$F$1004&lt;$F925)*($E$5:$E$1004&lt;&gt;"Arla 32")*$F$5:$F$1004))),""))</f>
        <v/>
      </c>
      <c r="L925" s="16">
        <f>IF($K925="","",$F925-$K925)</f>
        <v/>
      </c>
      <c r="M925" s="17">
        <f>IF(OR($L925="",$G925="",$I925="Não"),"",IF($G925=0,"",$L925/$G925))</f>
        <v/>
      </c>
      <c r="N925" s="18">
        <f>IF(OR($L925="",$H925=""),"",IF($L925&lt;=0,"",$H925/$L925))</f>
        <v/>
      </c>
      <c r="O925" s="15">
        <f>IF($L925="","",IF($L925&gt;Listas!$H$3,"Km rodado alto: confira o km digitado",IF(AND($M925&lt;&gt;"",Listas!$H$2&lt;&gt;""),IF($M925&lt;Listas!$H$2,"Média abaixo do esperado: confira",""),"")))</f>
        <v/>
      </c>
      <c r="P925" s="15" t="n"/>
    </row>
    <row r="926">
      <c r="A926" s="14" t="n"/>
      <c r="B926" s="15" t="n"/>
      <c r="C926" s="15" t="n"/>
      <c r="D926" s="15" t="n"/>
      <c r="E926" s="15" t="n"/>
      <c r="F926" s="16" t="n"/>
      <c r="G926" s="17" t="n"/>
      <c r="H926" s="18" t="n"/>
      <c r="I926" s="15" t="n"/>
      <c r="J926" s="19">
        <f>IF(OR($G926="",$H926=""),"",IF($G926=0,"",$H926/$G926))</f>
        <v/>
      </c>
      <c r="K926" s="16">
        <f>IF(OR($B926="",$F926="",$E926="Arla 32"),"",IFERROR(1/(1/SUMPRODUCT(MAX(($B$5:$B$1004=$B926)*($F$5:$F$1004&lt;$F926)*($E$5:$E$1004&lt;&gt;"Arla 32")*$F$5:$F$1004))),""))</f>
        <v/>
      </c>
      <c r="L926" s="16">
        <f>IF($K926="","",$F926-$K926)</f>
        <v/>
      </c>
      <c r="M926" s="17">
        <f>IF(OR($L926="",$G926="",$I926="Não"),"",IF($G926=0,"",$L926/$G926))</f>
        <v/>
      </c>
      <c r="N926" s="18">
        <f>IF(OR($L926="",$H926=""),"",IF($L926&lt;=0,"",$H926/$L926))</f>
        <v/>
      </c>
      <c r="O926" s="15">
        <f>IF($L926="","",IF($L926&gt;Listas!$H$3,"Km rodado alto: confira o km digitado",IF(AND($M926&lt;&gt;"",Listas!$H$2&lt;&gt;""),IF($M926&lt;Listas!$H$2,"Média abaixo do esperado: confira",""),"")))</f>
        <v/>
      </c>
      <c r="P926" s="15" t="n"/>
    </row>
    <row r="927">
      <c r="A927" s="14" t="n"/>
      <c r="B927" s="15" t="n"/>
      <c r="C927" s="15" t="n"/>
      <c r="D927" s="15" t="n"/>
      <c r="E927" s="15" t="n"/>
      <c r="F927" s="16" t="n"/>
      <c r="G927" s="17" t="n"/>
      <c r="H927" s="18" t="n"/>
      <c r="I927" s="15" t="n"/>
      <c r="J927" s="19">
        <f>IF(OR($G927="",$H927=""),"",IF($G927=0,"",$H927/$G927))</f>
        <v/>
      </c>
      <c r="K927" s="16">
        <f>IF(OR($B927="",$F927="",$E927="Arla 32"),"",IFERROR(1/(1/SUMPRODUCT(MAX(($B$5:$B$1004=$B927)*($F$5:$F$1004&lt;$F927)*($E$5:$E$1004&lt;&gt;"Arla 32")*$F$5:$F$1004))),""))</f>
        <v/>
      </c>
      <c r="L927" s="16">
        <f>IF($K927="","",$F927-$K927)</f>
        <v/>
      </c>
      <c r="M927" s="17">
        <f>IF(OR($L927="",$G927="",$I927="Não"),"",IF($G927=0,"",$L927/$G927))</f>
        <v/>
      </c>
      <c r="N927" s="18">
        <f>IF(OR($L927="",$H927=""),"",IF($L927&lt;=0,"",$H927/$L927))</f>
        <v/>
      </c>
      <c r="O927" s="15">
        <f>IF($L927="","",IF($L927&gt;Listas!$H$3,"Km rodado alto: confira o km digitado",IF(AND($M927&lt;&gt;"",Listas!$H$2&lt;&gt;""),IF($M927&lt;Listas!$H$2,"Média abaixo do esperado: confira",""),"")))</f>
        <v/>
      </c>
      <c r="P927" s="15" t="n"/>
    </row>
    <row r="928">
      <c r="A928" s="14" t="n"/>
      <c r="B928" s="15" t="n"/>
      <c r="C928" s="15" t="n"/>
      <c r="D928" s="15" t="n"/>
      <c r="E928" s="15" t="n"/>
      <c r="F928" s="16" t="n"/>
      <c r="G928" s="17" t="n"/>
      <c r="H928" s="18" t="n"/>
      <c r="I928" s="15" t="n"/>
      <c r="J928" s="19">
        <f>IF(OR($G928="",$H928=""),"",IF($G928=0,"",$H928/$G928))</f>
        <v/>
      </c>
      <c r="K928" s="16">
        <f>IF(OR($B928="",$F928="",$E928="Arla 32"),"",IFERROR(1/(1/SUMPRODUCT(MAX(($B$5:$B$1004=$B928)*($F$5:$F$1004&lt;$F928)*($E$5:$E$1004&lt;&gt;"Arla 32")*$F$5:$F$1004))),""))</f>
        <v/>
      </c>
      <c r="L928" s="16">
        <f>IF($K928="","",$F928-$K928)</f>
        <v/>
      </c>
      <c r="M928" s="17">
        <f>IF(OR($L928="",$G928="",$I928="Não"),"",IF($G928=0,"",$L928/$G928))</f>
        <v/>
      </c>
      <c r="N928" s="18">
        <f>IF(OR($L928="",$H928=""),"",IF($L928&lt;=0,"",$H928/$L928))</f>
        <v/>
      </c>
      <c r="O928" s="15">
        <f>IF($L928="","",IF($L928&gt;Listas!$H$3,"Km rodado alto: confira o km digitado",IF(AND($M928&lt;&gt;"",Listas!$H$2&lt;&gt;""),IF($M928&lt;Listas!$H$2,"Média abaixo do esperado: confira",""),"")))</f>
        <v/>
      </c>
      <c r="P928" s="15" t="n"/>
    </row>
    <row r="929">
      <c r="A929" s="14" t="n"/>
      <c r="B929" s="15" t="n"/>
      <c r="C929" s="15" t="n"/>
      <c r="D929" s="15" t="n"/>
      <c r="E929" s="15" t="n"/>
      <c r="F929" s="16" t="n"/>
      <c r="G929" s="17" t="n"/>
      <c r="H929" s="18" t="n"/>
      <c r="I929" s="15" t="n"/>
      <c r="J929" s="19">
        <f>IF(OR($G929="",$H929=""),"",IF($G929=0,"",$H929/$G929))</f>
        <v/>
      </c>
      <c r="K929" s="16">
        <f>IF(OR($B929="",$F929="",$E929="Arla 32"),"",IFERROR(1/(1/SUMPRODUCT(MAX(($B$5:$B$1004=$B929)*($F$5:$F$1004&lt;$F929)*($E$5:$E$1004&lt;&gt;"Arla 32")*$F$5:$F$1004))),""))</f>
        <v/>
      </c>
      <c r="L929" s="16">
        <f>IF($K929="","",$F929-$K929)</f>
        <v/>
      </c>
      <c r="M929" s="17">
        <f>IF(OR($L929="",$G929="",$I929="Não"),"",IF($G929=0,"",$L929/$G929))</f>
        <v/>
      </c>
      <c r="N929" s="18">
        <f>IF(OR($L929="",$H929=""),"",IF($L929&lt;=0,"",$H929/$L929))</f>
        <v/>
      </c>
      <c r="O929" s="15">
        <f>IF($L929="","",IF($L929&gt;Listas!$H$3,"Km rodado alto: confira o km digitado",IF(AND($M929&lt;&gt;"",Listas!$H$2&lt;&gt;""),IF($M929&lt;Listas!$H$2,"Média abaixo do esperado: confira",""),"")))</f>
        <v/>
      </c>
      <c r="P929" s="15" t="n"/>
    </row>
    <row r="930">
      <c r="A930" s="14" t="n"/>
      <c r="B930" s="15" t="n"/>
      <c r="C930" s="15" t="n"/>
      <c r="D930" s="15" t="n"/>
      <c r="E930" s="15" t="n"/>
      <c r="F930" s="16" t="n"/>
      <c r="G930" s="17" t="n"/>
      <c r="H930" s="18" t="n"/>
      <c r="I930" s="15" t="n"/>
      <c r="J930" s="19">
        <f>IF(OR($G930="",$H930=""),"",IF($G930=0,"",$H930/$G930))</f>
        <v/>
      </c>
      <c r="K930" s="16">
        <f>IF(OR($B930="",$F930="",$E930="Arla 32"),"",IFERROR(1/(1/SUMPRODUCT(MAX(($B$5:$B$1004=$B930)*($F$5:$F$1004&lt;$F930)*($E$5:$E$1004&lt;&gt;"Arla 32")*$F$5:$F$1004))),""))</f>
        <v/>
      </c>
      <c r="L930" s="16">
        <f>IF($K930="","",$F930-$K930)</f>
        <v/>
      </c>
      <c r="M930" s="17">
        <f>IF(OR($L930="",$G930="",$I930="Não"),"",IF($G930=0,"",$L930/$G930))</f>
        <v/>
      </c>
      <c r="N930" s="18">
        <f>IF(OR($L930="",$H930=""),"",IF($L930&lt;=0,"",$H930/$L930))</f>
        <v/>
      </c>
      <c r="O930" s="15">
        <f>IF($L930="","",IF($L930&gt;Listas!$H$3,"Km rodado alto: confira o km digitado",IF(AND($M930&lt;&gt;"",Listas!$H$2&lt;&gt;""),IF($M930&lt;Listas!$H$2,"Média abaixo do esperado: confira",""),"")))</f>
        <v/>
      </c>
      <c r="P930" s="15" t="n"/>
    </row>
    <row r="931">
      <c r="A931" s="14" t="n"/>
      <c r="B931" s="15" t="n"/>
      <c r="C931" s="15" t="n"/>
      <c r="D931" s="15" t="n"/>
      <c r="E931" s="15" t="n"/>
      <c r="F931" s="16" t="n"/>
      <c r="G931" s="17" t="n"/>
      <c r="H931" s="18" t="n"/>
      <c r="I931" s="15" t="n"/>
      <c r="J931" s="19">
        <f>IF(OR($G931="",$H931=""),"",IF($G931=0,"",$H931/$G931))</f>
        <v/>
      </c>
      <c r="K931" s="16">
        <f>IF(OR($B931="",$F931="",$E931="Arla 32"),"",IFERROR(1/(1/SUMPRODUCT(MAX(($B$5:$B$1004=$B931)*($F$5:$F$1004&lt;$F931)*($E$5:$E$1004&lt;&gt;"Arla 32")*$F$5:$F$1004))),""))</f>
        <v/>
      </c>
      <c r="L931" s="16">
        <f>IF($K931="","",$F931-$K931)</f>
        <v/>
      </c>
      <c r="M931" s="17">
        <f>IF(OR($L931="",$G931="",$I931="Não"),"",IF($G931=0,"",$L931/$G931))</f>
        <v/>
      </c>
      <c r="N931" s="18">
        <f>IF(OR($L931="",$H931=""),"",IF($L931&lt;=0,"",$H931/$L931))</f>
        <v/>
      </c>
      <c r="O931" s="15">
        <f>IF($L931="","",IF($L931&gt;Listas!$H$3,"Km rodado alto: confira o km digitado",IF(AND($M931&lt;&gt;"",Listas!$H$2&lt;&gt;""),IF($M931&lt;Listas!$H$2,"Média abaixo do esperado: confira",""),"")))</f>
        <v/>
      </c>
      <c r="P931" s="15" t="n"/>
    </row>
    <row r="932">
      <c r="A932" s="14" t="n"/>
      <c r="B932" s="15" t="n"/>
      <c r="C932" s="15" t="n"/>
      <c r="D932" s="15" t="n"/>
      <c r="E932" s="15" t="n"/>
      <c r="F932" s="16" t="n"/>
      <c r="G932" s="17" t="n"/>
      <c r="H932" s="18" t="n"/>
      <c r="I932" s="15" t="n"/>
      <c r="J932" s="19">
        <f>IF(OR($G932="",$H932=""),"",IF($G932=0,"",$H932/$G932))</f>
        <v/>
      </c>
      <c r="K932" s="16">
        <f>IF(OR($B932="",$F932="",$E932="Arla 32"),"",IFERROR(1/(1/SUMPRODUCT(MAX(($B$5:$B$1004=$B932)*($F$5:$F$1004&lt;$F932)*($E$5:$E$1004&lt;&gt;"Arla 32")*$F$5:$F$1004))),""))</f>
        <v/>
      </c>
      <c r="L932" s="16">
        <f>IF($K932="","",$F932-$K932)</f>
        <v/>
      </c>
      <c r="M932" s="17">
        <f>IF(OR($L932="",$G932="",$I932="Não"),"",IF($G932=0,"",$L932/$G932))</f>
        <v/>
      </c>
      <c r="N932" s="18">
        <f>IF(OR($L932="",$H932=""),"",IF($L932&lt;=0,"",$H932/$L932))</f>
        <v/>
      </c>
      <c r="O932" s="15">
        <f>IF($L932="","",IF($L932&gt;Listas!$H$3,"Km rodado alto: confira o km digitado",IF(AND($M932&lt;&gt;"",Listas!$H$2&lt;&gt;""),IF($M932&lt;Listas!$H$2,"Média abaixo do esperado: confira",""),"")))</f>
        <v/>
      </c>
      <c r="P932" s="15" t="n"/>
    </row>
    <row r="933">
      <c r="A933" s="14" t="n"/>
      <c r="B933" s="15" t="n"/>
      <c r="C933" s="15" t="n"/>
      <c r="D933" s="15" t="n"/>
      <c r="E933" s="15" t="n"/>
      <c r="F933" s="16" t="n"/>
      <c r="G933" s="17" t="n"/>
      <c r="H933" s="18" t="n"/>
      <c r="I933" s="15" t="n"/>
      <c r="J933" s="19">
        <f>IF(OR($G933="",$H933=""),"",IF($G933=0,"",$H933/$G933))</f>
        <v/>
      </c>
      <c r="K933" s="16">
        <f>IF(OR($B933="",$F933="",$E933="Arla 32"),"",IFERROR(1/(1/SUMPRODUCT(MAX(($B$5:$B$1004=$B933)*($F$5:$F$1004&lt;$F933)*($E$5:$E$1004&lt;&gt;"Arla 32")*$F$5:$F$1004))),""))</f>
        <v/>
      </c>
      <c r="L933" s="16">
        <f>IF($K933="","",$F933-$K933)</f>
        <v/>
      </c>
      <c r="M933" s="17">
        <f>IF(OR($L933="",$G933="",$I933="Não"),"",IF($G933=0,"",$L933/$G933))</f>
        <v/>
      </c>
      <c r="N933" s="18">
        <f>IF(OR($L933="",$H933=""),"",IF($L933&lt;=0,"",$H933/$L933))</f>
        <v/>
      </c>
      <c r="O933" s="15">
        <f>IF($L933="","",IF($L933&gt;Listas!$H$3,"Km rodado alto: confira o km digitado",IF(AND($M933&lt;&gt;"",Listas!$H$2&lt;&gt;""),IF($M933&lt;Listas!$H$2,"Média abaixo do esperado: confira",""),"")))</f>
        <v/>
      </c>
      <c r="P933" s="15" t="n"/>
    </row>
    <row r="934">
      <c r="A934" s="14" t="n"/>
      <c r="B934" s="15" t="n"/>
      <c r="C934" s="15" t="n"/>
      <c r="D934" s="15" t="n"/>
      <c r="E934" s="15" t="n"/>
      <c r="F934" s="16" t="n"/>
      <c r="G934" s="17" t="n"/>
      <c r="H934" s="18" t="n"/>
      <c r="I934" s="15" t="n"/>
      <c r="J934" s="19">
        <f>IF(OR($G934="",$H934=""),"",IF($G934=0,"",$H934/$G934))</f>
        <v/>
      </c>
      <c r="K934" s="16">
        <f>IF(OR($B934="",$F934="",$E934="Arla 32"),"",IFERROR(1/(1/SUMPRODUCT(MAX(($B$5:$B$1004=$B934)*($F$5:$F$1004&lt;$F934)*($E$5:$E$1004&lt;&gt;"Arla 32")*$F$5:$F$1004))),""))</f>
        <v/>
      </c>
      <c r="L934" s="16">
        <f>IF($K934="","",$F934-$K934)</f>
        <v/>
      </c>
      <c r="M934" s="17">
        <f>IF(OR($L934="",$G934="",$I934="Não"),"",IF($G934=0,"",$L934/$G934))</f>
        <v/>
      </c>
      <c r="N934" s="18">
        <f>IF(OR($L934="",$H934=""),"",IF($L934&lt;=0,"",$H934/$L934))</f>
        <v/>
      </c>
      <c r="O934" s="15">
        <f>IF($L934="","",IF($L934&gt;Listas!$H$3,"Km rodado alto: confira o km digitado",IF(AND($M934&lt;&gt;"",Listas!$H$2&lt;&gt;""),IF($M934&lt;Listas!$H$2,"Média abaixo do esperado: confira",""),"")))</f>
        <v/>
      </c>
      <c r="P934" s="15" t="n"/>
    </row>
    <row r="935">
      <c r="A935" s="14" t="n"/>
      <c r="B935" s="15" t="n"/>
      <c r="C935" s="15" t="n"/>
      <c r="D935" s="15" t="n"/>
      <c r="E935" s="15" t="n"/>
      <c r="F935" s="16" t="n"/>
      <c r="G935" s="17" t="n"/>
      <c r="H935" s="18" t="n"/>
      <c r="I935" s="15" t="n"/>
      <c r="J935" s="19">
        <f>IF(OR($G935="",$H935=""),"",IF($G935=0,"",$H935/$G935))</f>
        <v/>
      </c>
      <c r="K935" s="16">
        <f>IF(OR($B935="",$F935="",$E935="Arla 32"),"",IFERROR(1/(1/SUMPRODUCT(MAX(($B$5:$B$1004=$B935)*($F$5:$F$1004&lt;$F935)*($E$5:$E$1004&lt;&gt;"Arla 32")*$F$5:$F$1004))),""))</f>
        <v/>
      </c>
      <c r="L935" s="16">
        <f>IF($K935="","",$F935-$K935)</f>
        <v/>
      </c>
      <c r="M935" s="17">
        <f>IF(OR($L935="",$G935="",$I935="Não"),"",IF($G935=0,"",$L935/$G935))</f>
        <v/>
      </c>
      <c r="N935" s="18">
        <f>IF(OR($L935="",$H935=""),"",IF($L935&lt;=0,"",$H935/$L935))</f>
        <v/>
      </c>
      <c r="O935" s="15">
        <f>IF($L935="","",IF($L935&gt;Listas!$H$3,"Km rodado alto: confira o km digitado",IF(AND($M935&lt;&gt;"",Listas!$H$2&lt;&gt;""),IF($M935&lt;Listas!$H$2,"Média abaixo do esperado: confira",""),"")))</f>
        <v/>
      </c>
      <c r="P935" s="15" t="n"/>
    </row>
    <row r="936">
      <c r="A936" s="14" t="n"/>
      <c r="B936" s="15" t="n"/>
      <c r="C936" s="15" t="n"/>
      <c r="D936" s="15" t="n"/>
      <c r="E936" s="15" t="n"/>
      <c r="F936" s="16" t="n"/>
      <c r="G936" s="17" t="n"/>
      <c r="H936" s="18" t="n"/>
      <c r="I936" s="15" t="n"/>
      <c r="J936" s="19">
        <f>IF(OR($G936="",$H936=""),"",IF($G936=0,"",$H936/$G936))</f>
        <v/>
      </c>
      <c r="K936" s="16">
        <f>IF(OR($B936="",$F936="",$E936="Arla 32"),"",IFERROR(1/(1/SUMPRODUCT(MAX(($B$5:$B$1004=$B936)*($F$5:$F$1004&lt;$F936)*($E$5:$E$1004&lt;&gt;"Arla 32")*$F$5:$F$1004))),""))</f>
        <v/>
      </c>
      <c r="L936" s="16">
        <f>IF($K936="","",$F936-$K936)</f>
        <v/>
      </c>
      <c r="M936" s="17">
        <f>IF(OR($L936="",$G936="",$I936="Não"),"",IF($G936=0,"",$L936/$G936))</f>
        <v/>
      </c>
      <c r="N936" s="18">
        <f>IF(OR($L936="",$H936=""),"",IF($L936&lt;=0,"",$H936/$L936))</f>
        <v/>
      </c>
      <c r="O936" s="15">
        <f>IF($L936="","",IF($L936&gt;Listas!$H$3,"Km rodado alto: confira o km digitado",IF(AND($M936&lt;&gt;"",Listas!$H$2&lt;&gt;""),IF($M936&lt;Listas!$H$2,"Média abaixo do esperado: confira",""),"")))</f>
        <v/>
      </c>
      <c r="P936" s="15" t="n"/>
    </row>
    <row r="937">
      <c r="A937" s="14" t="n"/>
      <c r="B937" s="15" t="n"/>
      <c r="C937" s="15" t="n"/>
      <c r="D937" s="15" t="n"/>
      <c r="E937" s="15" t="n"/>
      <c r="F937" s="16" t="n"/>
      <c r="G937" s="17" t="n"/>
      <c r="H937" s="18" t="n"/>
      <c r="I937" s="15" t="n"/>
      <c r="J937" s="19">
        <f>IF(OR($G937="",$H937=""),"",IF($G937=0,"",$H937/$G937))</f>
        <v/>
      </c>
      <c r="K937" s="16">
        <f>IF(OR($B937="",$F937="",$E937="Arla 32"),"",IFERROR(1/(1/SUMPRODUCT(MAX(($B$5:$B$1004=$B937)*($F$5:$F$1004&lt;$F937)*($E$5:$E$1004&lt;&gt;"Arla 32")*$F$5:$F$1004))),""))</f>
        <v/>
      </c>
      <c r="L937" s="16">
        <f>IF($K937="","",$F937-$K937)</f>
        <v/>
      </c>
      <c r="M937" s="17">
        <f>IF(OR($L937="",$G937="",$I937="Não"),"",IF($G937=0,"",$L937/$G937))</f>
        <v/>
      </c>
      <c r="N937" s="18">
        <f>IF(OR($L937="",$H937=""),"",IF($L937&lt;=0,"",$H937/$L937))</f>
        <v/>
      </c>
      <c r="O937" s="15">
        <f>IF($L937="","",IF($L937&gt;Listas!$H$3,"Km rodado alto: confira o km digitado",IF(AND($M937&lt;&gt;"",Listas!$H$2&lt;&gt;""),IF($M937&lt;Listas!$H$2,"Média abaixo do esperado: confira",""),"")))</f>
        <v/>
      </c>
      <c r="P937" s="15" t="n"/>
    </row>
    <row r="938">
      <c r="A938" s="14" t="n"/>
      <c r="B938" s="15" t="n"/>
      <c r="C938" s="15" t="n"/>
      <c r="D938" s="15" t="n"/>
      <c r="E938" s="15" t="n"/>
      <c r="F938" s="16" t="n"/>
      <c r="G938" s="17" t="n"/>
      <c r="H938" s="18" t="n"/>
      <c r="I938" s="15" t="n"/>
      <c r="J938" s="19">
        <f>IF(OR($G938="",$H938=""),"",IF($G938=0,"",$H938/$G938))</f>
        <v/>
      </c>
      <c r="K938" s="16">
        <f>IF(OR($B938="",$F938="",$E938="Arla 32"),"",IFERROR(1/(1/SUMPRODUCT(MAX(($B$5:$B$1004=$B938)*($F$5:$F$1004&lt;$F938)*($E$5:$E$1004&lt;&gt;"Arla 32")*$F$5:$F$1004))),""))</f>
        <v/>
      </c>
      <c r="L938" s="16">
        <f>IF($K938="","",$F938-$K938)</f>
        <v/>
      </c>
      <c r="M938" s="17">
        <f>IF(OR($L938="",$G938="",$I938="Não"),"",IF($G938=0,"",$L938/$G938))</f>
        <v/>
      </c>
      <c r="N938" s="18">
        <f>IF(OR($L938="",$H938=""),"",IF($L938&lt;=0,"",$H938/$L938))</f>
        <v/>
      </c>
      <c r="O938" s="15">
        <f>IF($L938="","",IF($L938&gt;Listas!$H$3,"Km rodado alto: confira o km digitado",IF(AND($M938&lt;&gt;"",Listas!$H$2&lt;&gt;""),IF($M938&lt;Listas!$H$2,"Média abaixo do esperado: confira",""),"")))</f>
        <v/>
      </c>
      <c r="P938" s="15" t="n"/>
    </row>
    <row r="939">
      <c r="A939" s="14" t="n"/>
      <c r="B939" s="15" t="n"/>
      <c r="C939" s="15" t="n"/>
      <c r="D939" s="15" t="n"/>
      <c r="E939" s="15" t="n"/>
      <c r="F939" s="16" t="n"/>
      <c r="G939" s="17" t="n"/>
      <c r="H939" s="18" t="n"/>
      <c r="I939" s="15" t="n"/>
      <c r="J939" s="19">
        <f>IF(OR($G939="",$H939=""),"",IF($G939=0,"",$H939/$G939))</f>
        <v/>
      </c>
      <c r="K939" s="16">
        <f>IF(OR($B939="",$F939="",$E939="Arla 32"),"",IFERROR(1/(1/SUMPRODUCT(MAX(($B$5:$B$1004=$B939)*($F$5:$F$1004&lt;$F939)*($E$5:$E$1004&lt;&gt;"Arla 32")*$F$5:$F$1004))),""))</f>
        <v/>
      </c>
      <c r="L939" s="16">
        <f>IF($K939="","",$F939-$K939)</f>
        <v/>
      </c>
      <c r="M939" s="17">
        <f>IF(OR($L939="",$G939="",$I939="Não"),"",IF($G939=0,"",$L939/$G939))</f>
        <v/>
      </c>
      <c r="N939" s="18">
        <f>IF(OR($L939="",$H939=""),"",IF($L939&lt;=0,"",$H939/$L939))</f>
        <v/>
      </c>
      <c r="O939" s="15">
        <f>IF($L939="","",IF($L939&gt;Listas!$H$3,"Km rodado alto: confira o km digitado",IF(AND($M939&lt;&gt;"",Listas!$H$2&lt;&gt;""),IF($M939&lt;Listas!$H$2,"Média abaixo do esperado: confira",""),"")))</f>
        <v/>
      </c>
      <c r="P939" s="15" t="n"/>
    </row>
    <row r="940">
      <c r="A940" s="14" t="n"/>
      <c r="B940" s="15" t="n"/>
      <c r="C940" s="15" t="n"/>
      <c r="D940" s="15" t="n"/>
      <c r="E940" s="15" t="n"/>
      <c r="F940" s="16" t="n"/>
      <c r="G940" s="17" t="n"/>
      <c r="H940" s="18" t="n"/>
      <c r="I940" s="15" t="n"/>
      <c r="J940" s="19">
        <f>IF(OR($G940="",$H940=""),"",IF($G940=0,"",$H940/$G940))</f>
        <v/>
      </c>
      <c r="K940" s="16">
        <f>IF(OR($B940="",$F940="",$E940="Arla 32"),"",IFERROR(1/(1/SUMPRODUCT(MAX(($B$5:$B$1004=$B940)*($F$5:$F$1004&lt;$F940)*($E$5:$E$1004&lt;&gt;"Arla 32")*$F$5:$F$1004))),""))</f>
        <v/>
      </c>
      <c r="L940" s="16">
        <f>IF($K940="","",$F940-$K940)</f>
        <v/>
      </c>
      <c r="M940" s="17">
        <f>IF(OR($L940="",$G940="",$I940="Não"),"",IF($G940=0,"",$L940/$G940))</f>
        <v/>
      </c>
      <c r="N940" s="18">
        <f>IF(OR($L940="",$H940=""),"",IF($L940&lt;=0,"",$H940/$L940))</f>
        <v/>
      </c>
      <c r="O940" s="15">
        <f>IF($L940="","",IF($L940&gt;Listas!$H$3,"Km rodado alto: confira o km digitado",IF(AND($M940&lt;&gt;"",Listas!$H$2&lt;&gt;""),IF($M940&lt;Listas!$H$2,"Média abaixo do esperado: confira",""),"")))</f>
        <v/>
      </c>
      <c r="P940" s="15" t="n"/>
    </row>
    <row r="941">
      <c r="A941" s="14" t="n"/>
      <c r="B941" s="15" t="n"/>
      <c r="C941" s="15" t="n"/>
      <c r="D941" s="15" t="n"/>
      <c r="E941" s="15" t="n"/>
      <c r="F941" s="16" t="n"/>
      <c r="G941" s="17" t="n"/>
      <c r="H941" s="18" t="n"/>
      <c r="I941" s="15" t="n"/>
      <c r="J941" s="19">
        <f>IF(OR($G941="",$H941=""),"",IF($G941=0,"",$H941/$G941))</f>
        <v/>
      </c>
      <c r="K941" s="16">
        <f>IF(OR($B941="",$F941="",$E941="Arla 32"),"",IFERROR(1/(1/SUMPRODUCT(MAX(($B$5:$B$1004=$B941)*($F$5:$F$1004&lt;$F941)*($E$5:$E$1004&lt;&gt;"Arla 32")*$F$5:$F$1004))),""))</f>
        <v/>
      </c>
      <c r="L941" s="16">
        <f>IF($K941="","",$F941-$K941)</f>
        <v/>
      </c>
      <c r="M941" s="17">
        <f>IF(OR($L941="",$G941="",$I941="Não"),"",IF($G941=0,"",$L941/$G941))</f>
        <v/>
      </c>
      <c r="N941" s="18">
        <f>IF(OR($L941="",$H941=""),"",IF($L941&lt;=0,"",$H941/$L941))</f>
        <v/>
      </c>
      <c r="O941" s="15">
        <f>IF($L941="","",IF($L941&gt;Listas!$H$3,"Km rodado alto: confira o km digitado",IF(AND($M941&lt;&gt;"",Listas!$H$2&lt;&gt;""),IF($M941&lt;Listas!$H$2,"Média abaixo do esperado: confira",""),"")))</f>
        <v/>
      </c>
      <c r="P941" s="15" t="n"/>
    </row>
    <row r="942">
      <c r="A942" s="14" t="n"/>
      <c r="B942" s="15" t="n"/>
      <c r="C942" s="15" t="n"/>
      <c r="D942" s="15" t="n"/>
      <c r="E942" s="15" t="n"/>
      <c r="F942" s="16" t="n"/>
      <c r="G942" s="17" t="n"/>
      <c r="H942" s="18" t="n"/>
      <c r="I942" s="15" t="n"/>
      <c r="J942" s="19">
        <f>IF(OR($G942="",$H942=""),"",IF($G942=0,"",$H942/$G942))</f>
        <v/>
      </c>
      <c r="K942" s="16">
        <f>IF(OR($B942="",$F942="",$E942="Arla 32"),"",IFERROR(1/(1/SUMPRODUCT(MAX(($B$5:$B$1004=$B942)*($F$5:$F$1004&lt;$F942)*($E$5:$E$1004&lt;&gt;"Arla 32")*$F$5:$F$1004))),""))</f>
        <v/>
      </c>
      <c r="L942" s="16">
        <f>IF($K942="","",$F942-$K942)</f>
        <v/>
      </c>
      <c r="M942" s="17">
        <f>IF(OR($L942="",$G942="",$I942="Não"),"",IF($G942=0,"",$L942/$G942))</f>
        <v/>
      </c>
      <c r="N942" s="18">
        <f>IF(OR($L942="",$H942=""),"",IF($L942&lt;=0,"",$H942/$L942))</f>
        <v/>
      </c>
      <c r="O942" s="15">
        <f>IF($L942="","",IF($L942&gt;Listas!$H$3,"Km rodado alto: confira o km digitado",IF(AND($M942&lt;&gt;"",Listas!$H$2&lt;&gt;""),IF($M942&lt;Listas!$H$2,"Média abaixo do esperado: confira",""),"")))</f>
        <v/>
      </c>
      <c r="P942" s="15" t="n"/>
    </row>
    <row r="943">
      <c r="A943" s="14" t="n"/>
      <c r="B943" s="15" t="n"/>
      <c r="C943" s="15" t="n"/>
      <c r="D943" s="15" t="n"/>
      <c r="E943" s="15" t="n"/>
      <c r="F943" s="16" t="n"/>
      <c r="G943" s="17" t="n"/>
      <c r="H943" s="18" t="n"/>
      <c r="I943" s="15" t="n"/>
      <c r="J943" s="19">
        <f>IF(OR($G943="",$H943=""),"",IF($G943=0,"",$H943/$G943))</f>
        <v/>
      </c>
      <c r="K943" s="16">
        <f>IF(OR($B943="",$F943="",$E943="Arla 32"),"",IFERROR(1/(1/SUMPRODUCT(MAX(($B$5:$B$1004=$B943)*($F$5:$F$1004&lt;$F943)*($E$5:$E$1004&lt;&gt;"Arla 32")*$F$5:$F$1004))),""))</f>
        <v/>
      </c>
      <c r="L943" s="16">
        <f>IF($K943="","",$F943-$K943)</f>
        <v/>
      </c>
      <c r="M943" s="17">
        <f>IF(OR($L943="",$G943="",$I943="Não"),"",IF($G943=0,"",$L943/$G943))</f>
        <v/>
      </c>
      <c r="N943" s="18">
        <f>IF(OR($L943="",$H943=""),"",IF($L943&lt;=0,"",$H943/$L943))</f>
        <v/>
      </c>
      <c r="O943" s="15">
        <f>IF($L943="","",IF($L943&gt;Listas!$H$3,"Km rodado alto: confira o km digitado",IF(AND($M943&lt;&gt;"",Listas!$H$2&lt;&gt;""),IF($M943&lt;Listas!$H$2,"Média abaixo do esperado: confira",""),"")))</f>
        <v/>
      </c>
      <c r="P943" s="15" t="n"/>
    </row>
    <row r="944">
      <c r="A944" s="14" t="n"/>
      <c r="B944" s="15" t="n"/>
      <c r="C944" s="15" t="n"/>
      <c r="D944" s="15" t="n"/>
      <c r="E944" s="15" t="n"/>
      <c r="F944" s="16" t="n"/>
      <c r="G944" s="17" t="n"/>
      <c r="H944" s="18" t="n"/>
      <c r="I944" s="15" t="n"/>
      <c r="J944" s="19">
        <f>IF(OR($G944="",$H944=""),"",IF($G944=0,"",$H944/$G944))</f>
        <v/>
      </c>
      <c r="K944" s="16">
        <f>IF(OR($B944="",$F944="",$E944="Arla 32"),"",IFERROR(1/(1/SUMPRODUCT(MAX(($B$5:$B$1004=$B944)*($F$5:$F$1004&lt;$F944)*($E$5:$E$1004&lt;&gt;"Arla 32")*$F$5:$F$1004))),""))</f>
        <v/>
      </c>
      <c r="L944" s="16">
        <f>IF($K944="","",$F944-$K944)</f>
        <v/>
      </c>
      <c r="M944" s="17">
        <f>IF(OR($L944="",$G944="",$I944="Não"),"",IF($G944=0,"",$L944/$G944))</f>
        <v/>
      </c>
      <c r="N944" s="18">
        <f>IF(OR($L944="",$H944=""),"",IF($L944&lt;=0,"",$H944/$L944))</f>
        <v/>
      </c>
      <c r="O944" s="15">
        <f>IF($L944="","",IF($L944&gt;Listas!$H$3,"Km rodado alto: confira o km digitado",IF(AND($M944&lt;&gt;"",Listas!$H$2&lt;&gt;""),IF($M944&lt;Listas!$H$2,"Média abaixo do esperado: confira",""),"")))</f>
        <v/>
      </c>
      <c r="P944" s="15" t="n"/>
    </row>
    <row r="945">
      <c r="A945" s="14" t="n"/>
      <c r="B945" s="15" t="n"/>
      <c r="C945" s="15" t="n"/>
      <c r="D945" s="15" t="n"/>
      <c r="E945" s="15" t="n"/>
      <c r="F945" s="16" t="n"/>
      <c r="G945" s="17" t="n"/>
      <c r="H945" s="18" t="n"/>
      <c r="I945" s="15" t="n"/>
      <c r="J945" s="19">
        <f>IF(OR($G945="",$H945=""),"",IF($G945=0,"",$H945/$G945))</f>
        <v/>
      </c>
      <c r="K945" s="16">
        <f>IF(OR($B945="",$F945="",$E945="Arla 32"),"",IFERROR(1/(1/SUMPRODUCT(MAX(($B$5:$B$1004=$B945)*($F$5:$F$1004&lt;$F945)*($E$5:$E$1004&lt;&gt;"Arla 32")*$F$5:$F$1004))),""))</f>
        <v/>
      </c>
      <c r="L945" s="16">
        <f>IF($K945="","",$F945-$K945)</f>
        <v/>
      </c>
      <c r="M945" s="17">
        <f>IF(OR($L945="",$G945="",$I945="Não"),"",IF($G945=0,"",$L945/$G945))</f>
        <v/>
      </c>
      <c r="N945" s="18">
        <f>IF(OR($L945="",$H945=""),"",IF($L945&lt;=0,"",$H945/$L945))</f>
        <v/>
      </c>
      <c r="O945" s="15">
        <f>IF($L945="","",IF($L945&gt;Listas!$H$3,"Km rodado alto: confira o km digitado",IF(AND($M945&lt;&gt;"",Listas!$H$2&lt;&gt;""),IF($M945&lt;Listas!$H$2,"Média abaixo do esperado: confira",""),"")))</f>
        <v/>
      </c>
      <c r="P945" s="15" t="n"/>
    </row>
    <row r="946">
      <c r="A946" s="14" t="n"/>
      <c r="B946" s="15" t="n"/>
      <c r="C946" s="15" t="n"/>
      <c r="D946" s="15" t="n"/>
      <c r="E946" s="15" t="n"/>
      <c r="F946" s="16" t="n"/>
      <c r="G946" s="17" t="n"/>
      <c r="H946" s="18" t="n"/>
      <c r="I946" s="15" t="n"/>
      <c r="J946" s="19">
        <f>IF(OR($G946="",$H946=""),"",IF($G946=0,"",$H946/$G946))</f>
        <v/>
      </c>
      <c r="K946" s="16">
        <f>IF(OR($B946="",$F946="",$E946="Arla 32"),"",IFERROR(1/(1/SUMPRODUCT(MAX(($B$5:$B$1004=$B946)*($F$5:$F$1004&lt;$F946)*($E$5:$E$1004&lt;&gt;"Arla 32")*$F$5:$F$1004))),""))</f>
        <v/>
      </c>
      <c r="L946" s="16">
        <f>IF($K946="","",$F946-$K946)</f>
        <v/>
      </c>
      <c r="M946" s="17">
        <f>IF(OR($L946="",$G946="",$I946="Não"),"",IF($G946=0,"",$L946/$G946))</f>
        <v/>
      </c>
      <c r="N946" s="18">
        <f>IF(OR($L946="",$H946=""),"",IF($L946&lt;=0,"",$H946/$L946))</f>
        <v/>
      </c>
      <c r="O946" s="15">
        <f>IF($L946="","",IF($L946&gt;Listas!$H$3,"Km rodado alto: confira o km digitado",IF(AND($M946&lt;&gt;"",Listas!$H$2&lt;&gt;""),IF($M946&lt;Listas!$H$2,"Média abaixo do esperado: confira",""),"")))</f>
        <v/>
      </c>
      <c r="P946" s="15" t="n"/>
    </row>
    <row r="947">
      <c r="A947" s="14" t="n"/>
      <c r="B947" s="15" t="n"/>
      <c r="C947" s="15" t="n"/>
      <c r="D947" s="15" t="n"/>
      <c r="E947" s="15" t="n"/>
      <c r="F947" s="16" t="n"/>
      <c r="G947" s="17" t="n"/>
      <c r="H947" s="18" t="n"/>
      <c r="I947" s="15" t="n"/>
      <c r="J947" s="19">
        <f>IF(OR($G947="",$H947=""),"",IF($G947=0,"",$H947/$G947))</f>
        <v/>
      </c>
      <c r="K947" s="16">
        <f>IF(OR($B947="",$F947="",$E947="Arla 32"),"",IFERROR(1/(1/SUMPRODUCT(MAX(($B$5:$B$1004=$B947)*($F$5:$F$1004&lt;$F947)*($E$5:$E$1004&lt;&gt;"Arla 32")*$F$5:$F$1004))),""))</f>
        <v/>
      </c>
      <c r="L947" s="16">
        <f>IF($K947="","",$F947-$K947)</f>
        <v/>
      </c>
      <c r="M947" s="17">
        <f>IF(OR($L947="",$G947="",$I947="Não"),"",IF($G947=0,"",$L947/$G947))</f>
        <v/>
      </c>
      <c r="N947" s="18">
        <f>IF(OR($L947="",$H947=""),"",IF($L947&lt;=0,"",$H947/$L947))</f>
        <v/>
      </c>
      <c r="O947" s="15">
        <f>IF($L947="","",IF($L947&gt;Listas!$H$3,"Km rodado alto: confira o km digitado",IF(AND($M947&lt;&gt;"",Listas!$H$2&lt;&gt;""),IF($M947&lt;Listas!$H$2,"Média abaixo do esperado: confira",""),"")))</f>
        <v/>
      </c>
      <c r="P947" s="15" t="n"/>
    </row>
    <row r="948">
      <c r="A948" s="14" t="n"/>
      <c r="B948" s="15" t="n"/>
      <c r="C948" s="15" t="n"/>
      <c r="D948" s="15" t="n"/>
      <c r="E948" s="15" t="n"/>
      <c r="F948" s="16" t="n"/>
      <c r="G948" s="17" t="n"/>
      <c r="H948" s="18" t="n"/>
      <c r="I948" s="15" t="n"/>
      <c r="J948" s="19">
        <f>IF(OR($G948="",$H948=""),"",IF($G948=0,"",$H948/$G948))</f>
        <v/>
      </c>
      <c r="K948" s="16">
        <f>IF(OR($B948="",$F948="",$E948="Arla 32"),"",IFERROR(1/(1/SUMPRODUCT(MAX(($B$5:$B$1004=$B948)*($F$5:$F$1004&lt;$F948)*($E$5:$E$1004&lt;&gt;"Arla 32")*$F$5:$F$1004))),""))</f>
        <v/>
      </c>
      <c r="L948" s="16">
        <f>IF($K948="","",$F948-$K948)</f>
        <v/>
      </c>
      <c r="M948" s="17">
        <f>IF(OR($L948="",$G948="",$I948="Não"),"",IF($G948=0,"",$L948/$G948))</f>
        <v/>
      </c>
      <c r="N948" s="18">
        <f>IF(OR($L948="",$H948=""),"",IF($L948&lt;=0,"",$H948/$L948))</f>
        <v/>
      </c>
      <c r="O948" s="15">
        <f>IF($L948="","",IF($L948&gt;Listas!$H$3,"Km rodado alto: confira o km digitado",IF(AND($M948&lt;&gt;"",Listas!$H$2&lt;&gt;""),IF($M948&lt;Listas!$H$2,"Média abaixo do esperado: confira",""),"")))</f>
        <v/>
      </c>
      <c r="P948" s="15" t="n"/>
    </row>
    <row r="949">
      <c r="A949" s="14" t="n"/>
      <c r="B949" s="15" t="n"/>
      <c r="C949" s="15" t="n"/>
      <c r="D949" s="15" t="n"/>
      <c r="E949" s="15" t="n"/>
      <c r="F949" s="16" t="n"/>
      <c r="G949" s="17" t="n"/>
      <c r="H949" s="18" t="n"/>
      <c r="I949" s="15" t="n"/>
      <c r="J949" s="19">
        <f>IF(OR($G949="",$H949=""),"",IF($G949=0,"",$H949/$G949))</f>
        <v/>
      </c>
      <c r="K949" s="16">
        <f>IF(OR($B949="",$F949="",$E949="Arla 32"),"",IFERROR(1/(1/SUMPRODUCT(MAX(($B$5:$B$1004=$B949)*($F$5:$F$1004&lt;$F949)*($E$5:$E$1004&lt;&gt;"Arla 32")*$F$5:$F$1004))),""))</f>
        <v/>
      </c>
      <c r="L949" s="16">
        <f>IF($K949="","",$F949-$K949)</f>
        <v/>
      </c>
      <c r="M949" s="17">
        <f>IF(OR($L949="",$G949="",$I949="Não"),"",IF($G949=0,"",$L949/$G949))</f>
        <v/>
      </c>
      <c r="N949" s="18">
        <f>IF(OR($L949="",$H949=""),"",IF($L949&lt;=0,"",$H949/$L949))</f>
        <v/>
      </c>
      <c r="O949" s="15">
        <f>IF($L949="","",IF($L949&gt;Listas!$H$3,"Km rodado alto: confira o km digitado",IF(AND($M949&lt;&gt;"",Listas!$H$2&lt;&gt;""),IF($M949&lt;Listas!$H$2,"Média abaixo do esperado: confira",""),"")))</f>
        <v/>
      </c>
      <c r="P949" s="15" t="n"/>
    </row>
    <row r="950">
      <c r="A950" s="14" t="n"/>
      <c r="B950" s="15" t="n"/>
      <c r="C950" s="15" t="n"/>
      <c r="D950" s="15" t="n"/>
      <c r="E950" s="15" t="n"/>
      <c r="F950" s="16" t="n"/>
      <c r="G950" s="17" t="n"/>
      <c r="H950" s="18" t="n"/>
      <c r="I950" s="15" t="n"/>
      <c r="J950" s="19">
        <f>IF(OR($G950="",$H950=""),"",IF($G950=0,"",$H950/$G950))</f>
        <v/>
      </c>
      <c r="K950" s="16">
        <f>IF(OR($B950="",$F950="",$E950="Arla 32"),"",IFERROR(1/(1/SUMPRODUCT(MAX(($B$5:$B$1004=$B950)*($F$5:$F$1004&lt;$F950)*($E$5:$E$1004&lt;&gt;"Arla 32")*$F$5:$F$1004))),""))</f>
        <v/>
      </c>
      <c r="L950" s="16">
        <f>IF($K950="","",$F950-$K950)</f>
        <v/>
      </c>
      <c r="M950" s="17">
        <f>IF(OR($L950="",$G950="",$I950="Não"),"",IF($G950=0,"",$L950/$G950))</f>
        <v/>
      </c>
      <c r="N950" s="18">
        <f>IF(OR($L950="",$H950=""),"",IF($L950&lt;=0,"",$H950/$L950))</f>
        <v/>
      </c>
      <c r="O950" s="15">
        <f>IF($L950="","",IF($L950&gt;Listas!$H$3,"Km rodado alto: confira o km digitado",IF(AND($M950&lt;&gt;"",Listas!$H$2&lt;&gt;""),IF($M950&lt;Listas!$H$2,"Média abaixo do esperado: confira",""),"")))</f>
        <v/>
      </c>
      <c r="P950" s="15" t="n"/>
    </row>
    <row r="951">
      <c r="A951" s="14" t="n"/>
      <c r="B951" s="15" t="n"/>
      <c r="C951" s="15" t="n"/>
      <c r="D951" s="15" t="n"/>
      <c r="E951" s="15" t="n"/>
      <c r="F951" s="16" t="n"/>
      <c r="G951" s="17" t="n"/>
      <c r="H951" s="18" t="n"/>
      <c r="I951" s="15" t="n"/>
      <c r="J951" s="19">
        <f>IF(OR($G951="",$H951=""),"",IF($G951=0,"",$H951/$G951))</f>
        <v/>
      </c>
      <c r="K951" s="16">
        <f>IF(OR($B951="",$F951="",$E951="Arla 32"),"",IFERROR(1/(1/SUMPRODUCT(MAX(($B$5:$B$1004=$B951)*($F$5:$F$1004&lt;$F951)*($E$5:$E$1004&lt;&gt;"Arla 32")*$F$5:$F$1004))),""))</f>
        <v/>
      </c>
      <c r="L951" s="16">
        <f>IF($K951="","",$F951-$K951)</f>
        <v/>
      </c>
      <c r="M951" s="17">
        <f>IF(OR($L951="",$G951="",$I951="Não"),"",IF($G951=0,"",$L951/$G951))</f>
        <v/>
      </c>
      <c r="N951" s="18">
        <f>IF(OR($L951="",$H951=""),"",IF($L951&lt;=0,"",$H951/$L951))</f>
        <v/>
      </c>
      <c r="O951" s="15">
        <f>IF($L951="","",IF($L951&gt;Listas!$H$3,"Km rodado alto: confira o km digitado",IF(AND($M951&lt;&gt;"",Listas!$H$2&lt;&gt;""),IF($M951&lt;Listas!$H$2,"Média abaixo do esperado: confira",""),"")))</f>
        <v/>
      </c>
      <c r="P951" s="15" t="n"/>
    </row>
    <row r="952">
      <c r="A952" s="14" t="n"/>
      <c r="B952" s="15" t="n"/>
      <c r="C952" s="15" t="n"/>
      <c r="D952" s="15" t="n"/>
      <c r="E952" s="15" t="n"/>
      <c r="F952" s="16" t="n"/>
      <c r="G952" s="17" t="n"/>
      <c r="H952" s="18" t="n"/>
      <c r="I952" s="15" t="n"/>
      <c r="J952" s="19">
        <f>IF(OR($G952="",$H952=""),"",IF($G952=0,"",$H952/$G952))</f>
        <v/>
      </c>
      <c r="K952" s="16">
        <f>IF(OR($B952="",$F952="",$E952="Arla 32"),"",IFERROR(1/(1/SUMPRODUCT(MAX(($B$5:$B$1004=$B952)*($F$5:$F$1004&lt;$F952)*($E$5:$E$1004&lt;&gt;"Arla 32")*$F$5:$F$1004))),""))</f>
        <v/>
      </c>
      <c r="L952" s="16">
        <f>IF($K952="","",$F952-$K952)</f>
        <v/>
      </c>
      <c r="M952" s="17">
        <f>IF(OR($L952="",$G952="",$I952="Não"),"",IF($G952=0,"",$L952/$G952))</f>
        <v/>
      </c>
      <c r="N952" s="18">
        <f>IF(OR($L952="",$H952=""),"",IF($L952&lt;=0,"",$H952/$L952))</f>
        <v/>
      </c>
      <c r="O952" s="15">
        <f>IF($L952="","",IF($L952&gt;Listas!$H$3,"Km rodado alto: confira o km digitado",IF(AND($M952&lt;&gt;"",Listas!$H$2&lt;&gt;""),IF($M952&lt;Listas!$H$2,"Média abaixo do esperado: confira",""),"")))</f>
        <v/>
      </c>
      <c r="P952" s="15" t="n"/>
    </row>
    <row r="953">
      <c r="A953" s="14" t="n"/>
      <c r="B953" s="15" t="n"/>
      <c r="C953" s="15" t="n"/>
      <c r="D953" s="15" t="n"/>
      <c r="E953" s="15" t="n"/>
      <c r="F953" s="16" t="n"/>
      <c r="G953" s="17" t="n"/>
      <c r="H953" s="18" t="n"/>
      <c r="I953" s="15" t="n"/>
      <c r="J953" s="19">
        <f>IF(OR($G953="",$H953=""),"",IF($G953=0,"",$H953/$G953))</f>
        <v/>
      </c>
      <c r="K953" s="16">
        <f>IF(OR($B953="",$F953="",$E953="Arla 32"),"",IFERROR(1/(1/SUMPRODUCT(MAX(($B$5:$B$1004=$B953)*($F$5:$F$1004&lt;$F953)*($E$5:$E$1004&lt;&gt;"Arla 32")*$F$5:$F$1004))),""))</f>
        <v/>
      </c>
      <c r="L953" s="16">
        <f>IF($K953="","",$F953-$K953)</f>
        <v/>
      </c>
      <c r="M953" s="17">
        <f>IF(OR($L953="",$G953="",$I953="Não"),"",IF($G953=0,"",$L953/$G953))</f>
        <v/>
      </c>
      <c r="N953" s="18">
        <f>IF(OR($L953="",$H953=""),"",IF($L953&lt;=0,"",$H953/$L953))</f>
        <v/>
      </c>
      <c r="O953" s="15">
        <f>IF($L953="","",IF($L953&gt;Listas!$H$3,"Km rodado alto: confira o km digitado",IF(AND($M953&lt;&gt;"",Listas!$H$2&lt;&gt;""),IF($M953&lt;Listas!$H$2,"Média abaixo do esperado: confira",""),"")))</f>
        <v/>
      </c>
      <c r="P953" s="15" t="n"/>
    </row>
    <row r="954">
      <c r="A954" s="14" t="n"/>
      <c r="B954" s="15" t="n"/>
      <c r="C954" s="15" t="n"/>
      <c r="D954" s="15" t="n"/>
      <c r="E954" s="15" t="n"/>
      <c r="F954" s="16" t="n"/>
      <c r="G954" s="17" t="n"/>
      <c r="H954" s="18" t="n"/>
      <c r="I954" s="15" t="n"/>
      <c r="J954" s="19">
        <f>IF(OR($G954="",$H954=""),"",IF($G954=0,"",$H954/$G954))</f>
        <v/>
      </c>
      <c r="K954" s="16">
        <f>IF(OR($B954="",$F954="",$E954="Arla 32"),"",IFERROR(1/(1/SUMPRODUCT(MAX(($B$5:$B$1004=$B954)*($F$5:$F$1004&lt;$F954)*($E$5:$E$1004&lt;&gt;"Arla 32")*$F$5:$F$1004))),""))</f>
        <v/>
      </c>
      <c r="L954" s="16">
        <f>IF($K954="","",$F954-$K954)</f>
        <v/>
      </c>
      <c r="M954" s="17">
        <f>IF(OR($L954="",$G954="",$I954="Não"),"",IF($G954=0,"",$L954/$G954))</f>
        <v/>
      </c>
      <c r="N954" s="18">
        <f>IF(OR($L954="",$H954=""),"",IF($L954&lt;=0,"",$H954/$L954))</f>
        <v/>
      </c>
      <c r="O954" s="15">
        <f>IF($L954="","",IF($L954&gt;Listas!$H$3,"Km rodado alto: confira o km digitado",IF(AND($M954&lt;&gt;"",Listas!$H$2&lt;&gt;""),IF($M954&lt;Listas!$H$2,"Média abaixo do esperado: confira",""),"")))</f>
        <v/>
      </c>
      <c r="P954" s="15" t="n"/>
    </row>
    <row r="955">
      <c r="A955" s="14" t="n"/>
      <c r="B955" s="15" t="n"/>
      <c r="C955" s="15" t="n"/>
      <c r="D955" s="15" t="n"/>
      <c r="E955" s="15" t="n"/>
      <c r="F955" s="16" t="n"/>
      <c r="G955" s="17" t="n"/>
      <c r="H955" s="18" t="n"/>
      <c r="I955" s="15" t="n"/>
      <c r="J955" s="19">
        <f>IF(OR($G955="",$H955=""),"",IF($G955=0,"",$H955/$G955))</f>
        <v/>
      </c>
      <c r="K955" s="16">
        <f>IF(OR($B955="",$F955="",$E955="Arla 32"),"",IFERROR(1/(1/SUMPRODUCT(MAX(($B$5:$B$1004=$B955)*($F$5:$F$1004&lt;$F955)*($E$5:$E$1004&lt;&gt;"Arla 32")*$F$5:$F$1004))),""))</f>
        <v/>
      </c>
      <c r="L955" s="16">
        <f>IF($K955="","",$F955-$K955)</f>
        <v/>
      </c>
      <c r="M955" s="17">
        <f>IF(OR($L955="",$G955="",$I955="Não"),"",IF($G955=0,"",$L955/$G955))</f>
        <v/>
      </c>
      <c r="N955" s="18">
        <f>IF(OR($L955="",$H955=""),"",IF($L955&lt;=0,"",$H955/$L955))</f>
        <v/>
      </c>
      <c r="O955" s="15">
        <f>IF($L955="","",IF($L955&gt;Listas!$H$3,"Km rodado alto: confira o km digitado",IF(AND($M955&lt;&gt;"",Listas!$H$2&lt;&gt;""),IF($M955&lt;Listas!$H$2,"Média abaixo do esperado: confira",""),"")))</f>
        <v/>
      </c>
      <c r="P955" s="15" t="n"/>
    </row>
    <row r="956">
      <c r="A956" s="14" t="n"/>
      <c r="B956" s="15" t="n"/>
      <c r="C956" s="15" t="n"/>
      <c r="D956" s="15" t="n"/>
      <c r="E956" s="15" t="n"/>
      <c r="F956" s="16" t="n"/>
      <c r="G956" s="17" t="n"/>
      <c r="H956" s="18" t="n"/>
      <c r="I956" s="15" t="n"/>
      <c r="J956" s="19">
        <f>IF(OR($G956="",$H956=""),"",IF($G956=0,"",$H956/$G956))</f>
        <v/>
      </c>
      <c r="K956" s="16">
        <f>IF(OR($B956="",$F956="",$E956="Arla 32"),"",IFERROR(1/(1/SUMPRODUCT(MAX(($B$5:$B$1004=$B956)*($F$5:$F$1004&lt;$F956)*($E$5:$E$1004&lt;&gt;"Arla 32")*$F$5:$F$1004))),""))</f>
        <v/>
      </c>
      <c r="L956" s="16">
        <f>IF($K956="","",$F956-$K956)</f>
        <v/>
      </c>
      <c r="M956" s="17">
        <f>IF(OR($L956="",$G956="",$I956="Não"),"",IF($G956=0,"",$L956/$G956))</f>
        <v/>
      </c>
      <c r="N956" s="18">
        <f>IF(OR($L956="",$H956=""),"",IF($L956&lt;=0,"",$H956/$L956))</f>
        <v/>
      </c>
      <c r="O956" s="15">
        <f>IF($L956="","",IF($L956&gt;Listas!$H$3,"Km rodado alto: confira o km digitado",IF(AND($M956&lt;&gt;"",Listas!$H$2&lt;&gt;""),IF($M956&lt;Listas!$H$2,"Média abaixo do esperado: confira",""),"")))</f>
        <v/>
      </c>
      <c r="P956" s="15" t="n"/>
    </row>
    <row r="957">
      <c r="A957" s="14" t="n"/>
      <c r="B957" s="15" t="n"/>
      <c r="C957" s="15" t="n"/>
      <c r="D957" s="15" t="n"/>
      <c r="E957" s="15" t="n"/>
      <c r="F957" s="16" t="n"/>
      <c r="G957" s="17" t="n"/>
      <c r="H957" s="18" t="n"/>
      <c r="I957" s="15" t="n"/>
      <c r="J957" s="19">
        <f>IF(OR($G957="",$H957=""),"",IF($G957=0,"",$H957/$G957))</f>
        <v/>
      </c>
      <c r="K957" s="16">
        <f>IF(OR($B957="",$F957="",$E957="Arla 32"),"",IFERROR(1/(1/SUMPRODUCT(MAX(($B$5:$B$1004=$B957)*($F$5:$F$1004&lt;$F957)*($E$5:$E$1004&lt;&gt;"Arla 32")*$F$5:$F$1004))),""))</f>
        <v/>
      </c>
      <c r="L957" s="16">
        <f>IF($K957="","",$F957-$K957)</f>
        <v/>
      </c>
      <c r="M957" s="17">
        <f>IF(OR($L957="",$G957="",$I957="Não"),"",IF($G957=0,"",$L957/$G957))</f>
        <v/>
      </c>
      <c r="N957" s="18">
        <f>IF(OR($L957="",$H957=""),"",IF($L957&lt;=0,"",$H957/$L957))</f>
        <v/>
      </c>
      <c r="O957" s="15">
        <f>IF($L957="","",IF($L957&gt;Listas!$H$3,"Km rodado alto: confira o km digitado",IF(AND($M957&lt;&gt;"",Listas!$H$2&lt;&gt;""),IF($M957&lt;Listas!$H$2,"Média abaixo do esperado: confira",""),"")))</f>
        <v/>
      </c>
      <c r="P957" s="15" t="n"/>
    </row>
    <row r="958">
      <c r="A958" s="14" t="n"/>
      <c r="B958" s="15" t="n"/>
      <c r="C958" s="15" t="n"/>
      <c r="D958" s="15" t="n"/>
      <c r="E958" s="15" t="n"/>
      <c r="F958" s="16" t="n"/>
      <c r="G958" s="17" t="n"/>
      <c r="H958" s="18" t="n"/>
      <c r="I958" s="15" t="n"/>
      <c r="J958" s="19">
        <f>IF(OR($G958="",$H958=""),"",IF($G958=0,"",$H958/$G958))</f>
        <v/>
      </c>
      <c r="K958" s="16">
        <f>IF(OR($B958="",$F958="",$E958="Arla 32"),"",IFERROR(1/(1/SUMPRODUCT(MAX(($B$5:$B$1004=$B958)*($F$5:$F$1004&lt;$F958)*($E$5:$E$1004&lt;&gt;"Arla 32")*$F$5:$F$1004))),""))</f>
        <v/>
      </c>
      <c r="L958" s="16">
        <f>IF($K958="","",$F958-$K958)</f>
        <v/>
      </c>
      <c r="M958" s="17">
        <f>IF(OR($L958="",$G958="",$I958="Não"),"",IF($G958=0,"",$L958/$G958))</f>
        <v/>
      </c>
      <c r="N958" s="18">
        <f>IF(OR($L958="",$H958=""),"",IF($L958&lt;=0,"",$H958/$L958))</f>
        <v/>
      </c>
      <c r="O958" s="15">
        <f>IF($L958="","",IF($L958&gt;Listas!$H$3,"Km rodado alto: confira o km digitado",IF(AND($M958&lt;&gt;"",Listas!$H$2&lt;&gt;""),IF($M958&lt;Listas!$H$2,"Média abaixo do esperado: confira",""),"")))</f>
        <v/>
      </c>
      <c r="P958" s="15" t="n"/>
    </row>
    <row r="959">
      <c r="A959" s="14" t="n"/>
      <c r="B959" s="15" t="n"/>
      <c r="C959" s="15" t="n"/>
      <c r="D959" s="15" t="n"/>
      <c r="E959" s="15" t="n"/>
      <c r="F959" s="16" t="n"/>
      <c r="G959" s="17" t="n"/>
      <c r="H959" s="18" t="n"/>
      <c r="I959" s="15" t="n"/>
      <c r="J959" s="19">
        <f>IF(OR($G959="",$H959=""),"",IF($G959=0,"",$H959/$G959))</f>
        <v/>
      </c>
      <c r="K959" s="16">
        <f>IF(OR($B959="",$F959="",$E959="Arla 32"),"",IFERROR(1/(1/SUMPRODUCT(MAX(($B$5:$B$1004=$B959)*($F$5:$F$1004&lt;$F959)*($E$5:$E$1004&lt;&gt;"Arla 32")*$F$5:$F$1004))),""))</f>
        <v/>
      </c>
      <c r="L959" s="16">
        <f>IF($K959="","",$F959-$K959)</f>
        <v/>
      </c>
      <c r="M959" s="17">
        <f>IF(OR($L959="",$G959="",$I959="Não"),"",IF($G959=0,"",$L959/$G959))</f>
        <v/>
      </c>
      <c r="N959" s="18">
        <f>IF(OR($L959="",$H959=""),"",IF($L959&lt;=0,"",$H959/$L959))</f>
        <v/>
      </c>
      <c r="O959" s="15">
        <f>IF($L959="","",IF($L959&gt;Listas!$H$3,"Km rodado alto: confira o km digitado",IF(AND($M959&lt;&gt;"",Listas!$H$2&lt;&gt;""),IF($M959&lt;Listas!$H$2,"Média abaixo do esperado: confira",""),"")))</f>
        <v/>
      </c>
      <c r="P959" s="15" t="n"/>
    </row>
    <row r="960">
      <c r="A960" s="14" t="n"/>
      <c r="B960" s="15" t="n"/>
      <c r="C960" s="15" t="n"/>
      <c r="D960" s="15" t="n"/>
      <c r="E960" s="15" t="n"/>
      <c r="F960" s="16" t="n"/>
      <c r="G960" s="17" t="n"/>
      <c r="H960" s="18" t="n"/>
      <c r="I960" s="15" t="n"/>
      <c r="J960" s="19">
        <f>IF(OR($G960="",$H960=""),"",IF($G960=0,"",$H960/$G960))</f>
        <v/>
      </c>
      <c r="K960" s="16">
        <f>IF(OR($B960="",$F960="",$E960="Arla 32"),"",IFERROR(1/(1/SUMPRODUCT(MAX(($B$5:$B$1004=$B960)*($F$5:$F$1004&lt;$F960)*($E$5:$E$1004&lt;&gt;"Arla 32")*$F$5:$F$1004))),""))</f>
        <v/>
      </c>
      <c r="L960" s="16">
        <f>IF($K960="","",$F960-$K960)</f>
        <v/>
      </c>
      <c r="M960" s="17">
        <f>IF(OR($L960="",$G960="",$I960="Não"),"",IF($G960=0,"",$L960/$G960))</f>
        <v/>
      </c>
      <c r="N960" s="18">
        <f>IF(OR($L960="",$H960=""),"",IF($L960&lt;=0,"",$H960/$L960))</f>
        <v/>
      </c>
      <c r="O960" s="15">
        <f>IF($L960="","",IF($L960&gt;Listas!$H$3,"Km rodado alto: confira o km digitado",IF(AND($M960&lt;&gt;"",Listas!$H$2&lt;&gt;""),IF($M960&lt;Listas!$H$2,"Média abaixo do esperado: confira",""),"")))</f>
        <v/>
      </c>
      <c r="P960" s="15" t="n"/>
    </row>
    <row r="961">
      <c r="A961" s="14" t="n"/>
      <c r="B961" s="15" t="n"/>
      <c r="C961" s="15" t="n"/>
      <c r="D961" s="15" t="n"/>
      <c r="E961" s="15" t="n"/>
      <c r="F961" s="16" t="n"/>
      <c r="G961" s="17" t="n"/>
      <c r="H961" s="18" t="n"/>
      <c r="I961" s="15" t="n"/>
      <c r="J961" s="19">
        <f>IF(OR($G961="",$H961=""),"",IF($G961=0,"",$H961/$G961))</f>
        <v/>
      </c>
      <c r="K961" s="16">
        <f>IF(OR($B961="",$F961="",$E961="Arla 32"),"",IFERROR(1/(1/SUMPRODUCT(MAX(($B$5:$B$1004=$B961)*($F$5:$F$1004&lt;$F961)*($E$5:$E$1004&lt;&gt;"Arla 32")*$F$5:$F$1004))),""))</f>
        <v/>
      </c>
      <c r="L961" s="16">
        <f>IF($K961="","",$F961-$K961)</f>
        <v/>
      </c>
      <c r="M961" s="17">
        <f>IF(OR($L961="",$G961="",$I961="Não"),"",IF($G961=0,"",$L961/$G961))</f>
        <v/>
      </c>
      <c r="N961" s="18">
        <f>IF(OR($L961="",$H961=""),"",IF($L961&lt;=0,"",$H961/$L961))</f>
        <v/>
      </c>
      <c r="O961" s="15">
        <f>IF($L961="","",IF($L961&gt;Listas!$H$3,"Km rodado alto: confira o km digitado",IF(AND($M961&lt;&gt;"",Listas!$H$2&lt;&gt;""),IF($M961&lt;Listas!$H$2,"Média abaixo do esperado: confira",""),"")))</f>
        <v/>
      </c>
      <c r="P961" s="15" t="n"/>
    </row>
    <row r="962">
      <c r="A962" s="14" t="n"/>
      <c r="B962" s="15" t="n"/>
      <c r="C962" s="15" t="n"/>
      <c r="D962" s="15" t="n"/>
      <c r="E962" s="15" t="n"/>
      <c r="F962" s="16" t="n"/>
      <c r="G962" s="17" t="n"/>
      <c r="H962" s="18" t="n"/>
      <c r="I962" s="15" t="n"/>
      <c r="J962" s="19">
        <f>IF(OR($G962="",$H962=""),"",IF($G962=0,"",$H962/$G962))</f>
        <v/>
      </c>
      <c r="K962" s="16">
        <f>IF(OR($B962="",$F962="",$E962="Arla 32"),"",IFERROR(1/(1/SUMPRODUCT(MAX(($B$5:$B$1004=$B962)*($F$5:$F$1004&lt;$F962)*($E$5:$E$1004&lt;&gt;"Arla 32")*$F$5:$F$1004))),""))</f>
        <v/>
      </c>
      <c r="L962" s="16">
        <f>IF($K962="","",$F962-$K962)</f>
        <v/>
      </c>
      <c r="M962" s="17">
        <f>IF(OR($L962="",$G962="",$I962="Não"),"",IF($G962=0,"",$L962/$G962))</f>
        <v/>
      </c>
      <c r="N962" s="18">
        <f>IF(OR($L962="",$H962=""),"",IF($L962&lt;=0,"",$H962/$L962))</f>
        <v/>
      </c>
      <c r="O962" s="15">
        <f>IF($L962="","",IF($L962&gt;Listas!$H$3,"Km rodado alto: confira o km digitado",IF(AND($M962&lt;&gt;"",Listas!$H$2&lt;&gt;""),IF($M962&lt;Listas!$H$2,"Média abaixo do esperado: confira",""),"")))</f>
        <v/>
      </c>
      <c r="P962" s="15" t="n"/>
    </row>
    <row r="963">
      <c r="A963" s="14" t="n"/>
      <c r="B963" s="15" t="n"/>
      <c r="C963" s="15" t="n"/>
      <c r="D963" s="15" t="n"/>
      <c r="E963" s="15" t="n"/>
      <c r="F963" s="16" t="n"/>
      <c r="G963" s="17" t="n"/>
      <c r="H963" s="18" t="n"/>
      <c r="I963" s="15" t="n"/>
      <c r="J963" s="19">
        <f>IF(OR($G963="",$H963=""),"",IF($G963=0,"",$H963/$G963))</f>
        <v/>
      </c>
      <c r="K963" s="16">
        <f>IF(OR($B963="",$F963="",$E963="Arla 32"),"",IFERROR(1/(1/SUMPRODUCT(MAX(($B$5:$B$1004=$B963)*($F$5:$F$1004&lt;$F963)*($E$5:$E$1004&lt;&gt;"Arla 32")*$F$5:$F$1004))),""))</f>
        <v/>
      </c>
      <c r="L963" s="16">
        <f>IF($K963="","",$F963-$K963)</f>
        <v/>
      </c>
      <c r="M963" s="17">
        <f>IF(OR($L963="",$G963="",$I963="Não"),"",IF($G963=0,"",$L963/$G963))</f>
        <v/>
      </c>
      <c r="N963" s="18">
        <f>IF(OR($L963="",$H963=""),"",IF($L963&lt;=0,"",$H963/$L963))</f>
        <v/>
      </c>
      <c r="O963" s="15">
        <f>IF($L963="","",IF($L963&gt;Listas!$H$3,"Km rodado alto: confira o km digitado",IF(AND($M963&lt;&gt;"",Listas!$H$2&lt;&gt;""),IF($M963&lt;Listas!$H$2,"Média abaixo do esperado: confira",""),"")))</f>
        <v/>
      </c>
      <c r="P963" s="15" t="n"/>
    </row>
    <row r="964">
      <c r="A964" s="14" t="n"/>
      <c r="B964" s="15" t="n"/>
      <c r="C964" s="15" t="n"/>
      <c r="D964" s="15" t="n"/>
      <c r="E964" s="15" t="n"/>
      <c r="F964" s="16" t="n"/>
      <c r="G964" s="17" t="n"/>
      <c r="H964" s="18" t="n"/>
      <c r="I964" s="15" t="n"/>
      <c r="J964" s="19">
        <f>IF(OR($G964="",$H964=""),"",IF($G964=0,"",$H964/$G964))</f>
        <v/>
      </c>
      <c r="K964" s="16">
        <f>IF(OR($B964="",$F964="",$E964="Arla 32"),"",IFERROR(1/(1/SUMPRODUCT(MAX(($B$5:$B$1004=$B964)*($F$5:$F$1004&lt;$F964)*($E$5:$E$1004&lt;&gt;"Arla 32")*$F$5:$F$1004))),""))</f>
        <v/>
      </c>
      <c r="L964" s="16">
        <f>IF($K964="","",$F964-$K964)</f>
        <v/>
      </c>
      <c r="M964" s="17">
        <f>IF(OR($L964="",$G964="",$I964="Não"),"",IF($G964=0,"",$L964/$G964))</f>
        <v/>
      </c>
      <c r="N964" s="18">
        <f>IF(OR($L964="",$H964=""),"",IF($L964&lt;=0,"",$H964/$L964))</f>
        <v/>
      </c>
      <c r="O964" s="15">
        <f>IF($L964="","",IF($L964&gt;Listas!$H$3,"Km rodado alto: confira o km digitado",IF(AND($M964&lt;&gt;"",Listas!$H$2&lt;&gt;""),IF($M964&lt;Listas!$H$2,"Média abaixo do esperado: confira",""),"")))</f>
        <v/>
      </c>
      <c r="P964" s="15" t="n"/>
    </row>
    <row r="965">
      <c r="A965" s="14" t="n"/>
      <c r="B965" s="15" t="n"/>
      <c r="C965" s="15" t="n"/>
      <c r="D965" s="15" t="n"/>
      <c r="E965" s="15" t="n"/>
      <c r="F965" s="16" t="n"/>
      <c r="G965" s="17" t="n"/>
      <c r="H965" s="18" t="n"/>
      <c r="I965" s="15" t="n"/>
      <c r="J965" s="19">
        <f>IF(OR($G965="",$H965=""),"",IF($G965=0,"",$H965/$G965))</f>
        <v/>
      </c>
      <c r="K965" s="16">
        <f>IF(OR($B965="",$F965="",$E965="Arla 32"),"",IFERROR(1/(1/SUMPRODUCT(MAX(($B$5:$B$1004=$B965)*($F$5:$F$1004&lt;$F965)*($E$5:$E$1004&lt;&gt;"Arla 32")*$F$5:$F$1004))),""))</f>
        <v/>
      </c>
      <c r="L965" s="16">
        <f>IF($K965="","",$F965-$K965)</f>
        <v/>
      </c>
      <c r="M965" s="17">
        <f>IF(OR($L965="",$G965="",$I965="Não"),"",IF($G965=0,"",$L965/$G965))</f>
        <v/>
      </c>
      <c r="N965" s="18">
        <f>IF(OR($L965="",$H965=""),"",IF($L965&lt;=0,"",$H965/$L965))</f>
        <v/>
      </c>
      <c r="O965" s="15">
        <f>IF($L965="","",IF($L965&gt;Listas!$H$3,"Km rodado alto: confira o km digitado",IF(AND($M965&lt;&gt;"",Listas!$H$2&lt;&gt;""),IF($M965&lt;Listas!$H$2,"Média abaixo do esperado: confira",""),"")))</f>
        <v/>
      </c>
      <c r="P965" s="15" t="n"/>
    </row>
    <row r="966">
      <c r="A966" s="14" t="n"/>
      <c r="B966" s="15" t="n"/>
      <c r="C966" s="15" t="n"/>
      <c r="D966" s="15" t="n"/>
      <c r="E966" s="15" t="n"/>
      <c r="F966" s="16" t="n"/>
      <c r="G966" s="17" t="n"/>
      <c r="H966" s="18" t="n"/>
      <c r="I966" s="15" t="n"/>
      <c r="J966" s="19">
        <f>IF(OR($G966="",$H966=""),"",IF($G966=0,"",$H966/$G966))</f>
        <v/>
      </c>
      <c r="K966" s="16">
        <f>IF(OR($B966="",$F966="",$E966="Arla 32"),"",IFERROR(1/(1/SUMPRODUCT(MAX(($B$5:$B$1004=$B966)*($F$5:$F$1004&lt;$F966)*($E$5:$E$1004&lt;&gt;"Arla 32")*$F$5:$F$1004))),""))</f>
        <v/>
      </c>
      <c r="L966" s="16">
        <f>IF($K966="","",$F966-$K966)</f>
        <v/>
      </c>
      <c r="M966" s="17">
        <f>IF(OR($L966="",$G966="",$I966="Não"),"",IF($G966=0,"",$L966/$G966))</f>
        <v/>
      </c>
      <c r="N966" s="18">
        <f>IF(OR($L966="",$H966=""),"",IF($L966&lt;=0,"",$H966/$L966))</f>
        <v/>
      </c>
      <c r="O966" s="15">
        <f>IF($L966="","",IF($L966&gt;Listas!$H$3,"Km rodado alto: confira o km digitado",IF(AND($M966&lt;&gt;"",Listas!$H$2&lt;&gt;""),IF($M966&lt;Listas!$H$2,"Média abaixo do esperado: confira",""),"")))</f>
        <v/>
      </c>
      <c r="P966" s="15" t="n"/>
    </row>
    <row r="967">
      <c r="A967" s="14" t="n"/>
      <c r="B967" s="15" t="n"/>
      <c r="C967" s="15" t="n"/>
      <c r="D967" s="15" t="n"/>
      <c r="E967" s="15" t="n"/>
      <c r="F967" s="16" t="n"/>
      <c r="G967" s="17" t="n"/>
      <c r="H967" s="18" t="n"/>
      <c r="I967" s="15" t="n"/>
      <c r="J967" s="19">
        <f>IF(OR($G967="",$H967=""),"",IF($G967=0,"",$H967/$G967))</f>
        <v/>
      </c>
      <c r="K967" s="16">
        <f>IF(OR($B967="",$F967="",$E967="Arla 32"),"",IFERROR(1/(1/SUMPRODUCT(MAX(($B$5:$B$1004=$B967)*($F$5:$F$1004&lt;$F967)*($E$5:$E$1004&lt;&gt;"Arla 32")*$F$5:$F$1004))),""))</f>
        <v/>
      </c>
      <c r="L967" s="16">
        <f>IF($K967="","",$F967-$K967)</f>
        <v/>
      </c>
      <c r="M967" s="17">
        <f>IF(OR($L967="",$G967="",$I967="Não"),"",IF($G967=0,"",$L967/$G967))</f>
        <v/>
      </c>
      <c r="N967" s="18">
        <f>IF(OR($L967="",$H967=""),"",IF($L967&lt;=0,"",$H967/$L967))</f>
        <v/>
      </c>
      <c r="O967" s="15">
        <f>IF($L967="","",IF($L967&gt;Listas!$H$3,"Km rodado alto: confira o km digitado",IF(AND($M967&lt;&gt;"",Listas!$H$2&lt;&gt;""),IF($M967&lt;Listas!$H$2,"Média abaixo do esperado: confira",""),"")))</f>
        <v/>
      </c>
      <c r="P967" s="15" t="n"/>
    </row>
    <row r="968">
      <c r="A968" s="14" t="n"/>
      <c r="B968" s="15" t="n"/>
      <c r="C968" s="15" t="n"/>
      <c r="D968" s="15" t="n"/>
      <c r="E968" s="15" t="n"/>
      <c r="F968" s="16" t="n"/>
      <c r="G968" s="17" t="n"/>
      <c r="H968" s="18" t="n"/>
      <c r="I968" s="15" t="n"/>
      <c r="J968" s="19">
        <f>IF(OR($G968="",$H968=""),"",IF($G968=0,"",$H968/$G968))</f>
        <v/>
      </c>
      <c r="K968" s="16">
        <f>IF(OR($B968="",$F968="",$E968="Arla 32"),"",IFERROR(1/(1/SUMPRODUCT(MAX(($B$5:$B$1004=$B968)*($F$5:$F$1004&lt;$F968)*($E$5:$E$1004&lt;&gt;"Arla 32")*$F$5:$F$1004))),""))</f>
        <v/>
      </c>
      <c r="L968" s="16">
        <f>IF($K968="","",$F968-$K968)</f>
        <v/>
      </c>
      <c r="M968" s="17">
        <f>IF(OR($L968="",$G968="",$I968="Não"),"",IF($G968=0,"",$L968/$G968))</f>
        <v/>
      </c>
      <c r="N968" s="18">
        <f>IF(OR($L968="",$H968=""),"",IF($L968&lt;=0,"",$H968/$L968))</f>
        <v/>
      </c>
      <c r="O968" s="15">
        <f>IF($L968="","",IF($L968&gt;Listas!$H$3,"Km rodado alto: confira o km digitado",IF(AND($M968&lt;&gt;"",Listas!$H$2&lt;&gt;""),IF($M968&lt;Listas!$H$2,"Média abaixo do esperado: confira",""),"")))</f>
        <v/>
      </c>
      <c r="P968" s="15" t="n"/>
    </row>
    <row r="969">
      <c r="A969" s="14" t="n"/>
      <c r="B969" s="15" t="n"/>
      <c r="C969" s="15" t="n"/>
      <c r="D969" s="15" t="n"/>
      <c r="E969" s="15" t="n"/>
      <c r="F969" s="16" t="n"/>
      <c r="G969" s="17" t="n"/>
      <c r="H969" s="18" t="n"/>
      <c r="I969" s="15" t="n"/>
      <c r="J969" s="19">
        <f>IF(OR($G969="",$H969=""),"",IF($G969=0,"",$H969/$G969))</f>
        <v/>
      </c>
      <c r="K969" s="16">
        <f>IF(OR($B969="",$F969="",$E969="Arla 32"),"",IFERROR(1/(1/SUMPRODUCT(MAX(($B$5:$B$1004=$B969)*($F$5:$F$1004&lt;$F969)*($E$5:$E$1004&lt;&gt;"Arla 32")*$F$5:$F$1004))),""))</f>
        <v/>
      </c>
      <c r="L969" s="16">
        <f>IF($K969="","",$F969-$K969)</f>
        <v/>
      </c>
      <c r="M969" s="17">
        <f>IF(OR($L969="",$G969="",$I969="Não"),"",IF($G969=0,"",$L969/$G969))</f>
        <v/>
      </c>
      <c r="N969" s="18">
        <f>IF(OR($L969="",$H969=""),"",IF($L969&lt;=0,"",$H969/$L969))</f>
        <v/>
      </c>
      <c r="O969" s="15">
        <f>IF($L969="","",IF($L969&gt;Listas!$H$3,"Km rodado alto: confira o km digitado",IF(AND($M969&lt;&gt;"",Listas!$H$2&lt;&gt;""),IF($M969&lt;Listas!$H$2,"Média abaixo do esperado: confira",""),"")))</f>
        <v/>
      </c>
      <c r="P969" s="15" t="n"/>
    </row>
    <row r="970">
      <c r="A970" s="14" t="n"/>
      <c r="B970" s="15" t="n"/>
      <c r="C970" s="15" t="n"/>
      <c r="D970" s="15" t="n"/>
      <c r="E970" s="15" t="n"/>
      <c r="F970" s="16" t="n"/>
      <c r="G970" s="17" t="n"/>
      <c r="H970" s="18" t="n"/>
      <c r="I970" s="15" t="n"/>
      <c r="J970" s="19">
        <f>IF(OR($G970="",$H970=""),"",IF($G970=0,"",$H970/$G970))</f>
        <v/>
      </c>
      <c r="K970" s="16">
        <f>IF(OR($B970="",$F970="",$E970="Arla 32"),"",IFERROR(1/(1/SUMPRODUCT(MAX(($B$5:$B$1004=$B970)*($F$5:$F$1004&lt;$F970)*($E$5:$E$1004&lt;&gt;"Arla 32")*$F$5:$F$1004))),""))</f>
        <v/>
      </c>
      <c r="L970" s="16">
        <f>IF($K970="","",$F970-$K970)</f>
        <v/>
      </c>
      <c r="M970" s="17">
        <f>IF(OR($L970="",$G970="",$I970="Não"),"",IF($G970=0,"",$L970/$G970))</f>
        <v/>
      </c>
      <c r="N970" s="18">
        <f>IF(OR($L970="",$H970=""),"",IF($L970&lt;=0,"",$H970/$L970))</f>
        <v/>
      </c>
      <c r="O970" s="15">
        <f>IF($L970="","",IF($L970&gt;Listas!$H$3,"Km rodado alto: confira o km digitado",IF(AND($M970&lt;&gt;"",Listas!$H$2&lt;&gt;""),IF($M970&lt;Listas!$H$2,"Média abaixo do esperado: confira",""),"")))</f>
        <v/>
      </c>
      <c r="P970" s="15" t="n"/>
    </row>
    <row r="971">
      <c r="A971" s="14" t="n"/>
      <c r="B971" s="15" t="n"/>
      <c r="C971" s="15" t="n"/>
      <c r="D971" s="15" t="n"/>
      <c r="E971" s="15" t="n"/>
      <c r="F971" s="16" t="n"/>
      <c r="G971" s="17" t="n"/>
      <c r="H971" s="18" t="n"/>
      <c r="I971" s="15" t="n"/>
      <c r="J971" s="19">
        <f>IF(OR($G971="",$H971=""),"",IF($G971=0,"",$H971/$G971))</f>
        <v/>
      </c>
      <c r="K971" s="16">
        <f>IF(OR($B971="",$F971="",$E971="Arla 32"),"",IFERROR(1/(1/SUMPRODUCT(MAX(($B$5:$B$1004=$B971)*($F$5:$F$1004&lt;$F971)*($E$5:$E$1004&lt;&gt;"Arla 32")*$F$5:$F$1004))),""))</f>
        <v/>
      </c>
      <c r="L971" s="16">
        <f>IF($K971="","",$F971-$K971)</f>
        <v/>
      </c>
      <c r="M971" s="17">
        <f>IF(OR($L971="",$G971="",$I971="Não"),"",IF($G971=0,"",$L971/$G971))</f>
        <v/>
      </c>
      <c r="N971" s="18">
        <f>IF(OR($L971="",$H971=""),"",IF($L971&lt;=0,"",$H971/$L971))</f>
        <v/>
      </c>
      <c r="O971" s="15">
        <f>IF($L971="","",IF($L971&gt;Listas!$H$3,"Km rodado alto: confira o km digitado",IF(AND($M971&lt;&gt;"",Listas!$H$2&lt;&gt;""),IF($M971&lt;Listas!$H$2,"Média abaixo do esperado: confira",""),"")))</f>
        <v/>
      </c>
      <c r="P971" s="15" t="n"/>
    </row>
    <row r="972">
      <c r="A972" s="14" t="n"/>
      <c r="B972" s="15" t="n"/>
      <c r="C972" s="15" t="n"/>
      <c r="D972" s="15" t="n"/>
      <c r="E972" s="15" t="n"/>
      <c r="F972" s="16" t="n"/>
      <c r="G972" s="17" t="n"/>
      <c r="H972" s="18" t="n"/>
      <c r="I972" s="15" t="n"/>
      <c r="J972" s="19">
        <f>IF(OR($G972="",$H972=""),"",IF($G972=0,"",$H972/$G972))</f>
        <v/>
      </c>
      <c r="K972" s="16">
        <f>IF(OR($B972="",$F972="",$E972="Arla 32"),"",IFERROR(1/(1/SUMPRODUCT(MAX(($B$5:$B$1004=$B972)*($F$5:$F$1004&lt;$F972)*($E$5:$E$1004&lt;&gt;"Arla 32")*$F$5:$F$1004))),""))</f>
        <v/>
      </c>
      <c r="L972" s="16">
        <f>IF($K972="","",$F972-$K972)</f>
        <v/>
      </c>
      <c r="M972" s="17">
        <f>IF(OR($L972="",$G972="",$I972="Não"),"",IF($G972=0,"",$L972/$G972))</f>
        <v/>
      </c>
      <c r="N972" s="18">
        <f>IF(OR($L972="",$H972=""),"",IF($L972&lt;=0,"",$H972/$L972))</f>
        <v/>
      </c>
      <c r="O972" s="15">
        <f>IF($L972="","",IF($L972&gt;Listas!$H$3,"Km rodado alto: confira o km digitado",IF(AND($M972&lt;&gt;"",Listas!$H$2&lt;&gt;""),IF($M972&lt;Listas!$H$2,"Média abaixo do esperado: confira",""),"")))</f>
        <v/>
      </c>
      <c r="P972" s="15" t="n"/>
    </row>
    <row r="973">
      <c r="A973" s="14" t="n"/>
      <c r="B973" s="15" t="n"/>
      <c r="C973" s="15" t="n"/>
      <c r="D973" s="15" t="n"/>
      <c r="E973" s="15" t="n"/>
      <c r="F973" s="16" t="n"/>
      <c r="G973" s="17" t="n"/>
      <c r="H973" s="18" t="n"/>
      <c r="I973" s="15" t="n"/>
      <c r="J973" s="19">
        <f>IF(OR($G973="",$H973=""),"",IF($G973=0,"",$H973/$G973))</f>
        <v/>
      </c>
      <c r="K973" s="16">
        <f>IF(OR($B973="",$F973="",$E973="Arla 32"),"",IFERROR(1/(1/SUMPRODUCT(MAX(($B$5:$B$1004=$B973)*($F$5:$F$1004&lt;$F973)*($E$5:$E$1004&lt;&gt;"Arla 32")*$F$5:$F$1004))),""))</f>
        <v/>
      </c>
      <c r="L973" s="16">
        <f>IF($K973="","",$F973-$K973)</f>
        <v/>
      </c>
      <c r="M973" s="17">
        <f>IF(OR($L973="",$G973="",$I973="Não"),"",IF($G973=0,"",$L973/$G973))</f>
        <v/>
      </c>
      <c r="N973" s="18">
        <f>IF(OR($L973="",$H973=""),"",IF($L973&lt;=0,"",$H973/$L973))</f>
        <v/>
      </c>
      <c r="O973" s="15">
        <f>IF($L973="","",IF($L973&gt;Listas!$H$3,"Km rodado alto: confira o km digitado",IF(AND($M973&lt;&gt;"",Listas!$H$2&lt;&gt;""),IF($M973&lt;Listas!$H$2,"Média abaixo do esperado: confira",""),"")))</f>
        <v/>
      </c>
      <c r="P973" s="15" t="n"/>
    </row>
    <row r="974">
      <c r="A974" s="14" t="n"/>
      <c r="B974" s="15" t="n"/>
      <c r="C974" s="15" t="n"/>
      <c r="D974" s="15" t="n"/>
      <c r="E974" s="15" t="n"/>
      <c r="F974" s="16" t="n"/>
      <c r="G974" s="17" t="n"/>
      <c r="H974" s="18" t="n"/>
      <c r="I974" s="15" t="n"/>
      <c r="J974" s="19">
        <f>IF(OR($G974="",$H974=""),"",IF($G974=0,"",$H974/$G974))</f>
        <v/>
      </c>
      <c r="K974" s="16">
        <f>IF(OR($B974="",$F974="",$E974="Arla 32"),"",IFERROR(1/(1/SUMPRODUCT(MAX(($B$5:$B$1004=$B974)*($F$5:$F$1004&lt;$F974)*($E$5:$E$1004&lt;&gt;"Arla 32")*$F$5:$F$1004))),""))</f>
        <v/>
      </c>
      <c r="L974" s="16">
        <f>IF($K974="","",$F974-$K974)</f>
        <v/>
      </c>
      <c r="M974" s="17">
        <f>IF(OR($L974="",$G974="",$I974="Não"),"",IF($G974=0,"",$L974/$G974))</f>
        <v/>
      </c>
      <c r="N974" s="18">
        <f>IF(OR($L974="",$H974=""),"",IF($L974&lt;=0,"",$H974/$L974))</f>
        <v/>
      </c>
      <c r="O974" s="15">
        <f>IF($L974="","",IF($L974&gt;Listas!$H$3,"Km rodado alto: confira o km digitado",IF(AND($M974&lt;&gt;"",Listas!$H$2&lt;&gt;""),IF($M974&lt;Listas!$H$2,"Média abaixo do esperado: confira",""),"")))</f>
        <v/>
      </c>
      <c r="P974" s="15" t="n"/>
    </row>
    <row r="975">
      <c r="A975" s="14" t="n"/>
      <c r="B975" s="15" t="n"/>
      <c r="C975" s="15" t="n"/>
      <c r="D975" s="15" t="n"/>
      <c r="E975" s="15" t="n"/>
      <c r="F975" s="16" t="n"/>
      <c r="G975" s="17" t="n"/>
      <c r="H975" s="18" t="n"/>
      <c r="I975" s="15" t="n"/>
      <c r="J975" s="19">
        <f>IF(OR($G975="",$H975=""),"",IF($G975=0,"",$H975/$G975))</f>
        <v/>
      </c>
      <c r="K975" s="16">
        <f>IF(OR($B975="",$F975="",$E975="Arla 32"),"",IFERROR(1/(1/SUMPRODUCT(MAX(($B$5:$B$1004=$B975)*($F$5:$F$1004&lt;$F975)*($E$5:$E$1004&lt;&gt;"Arla 32")*$F$5:$F$1004))),""))</f>
        <v/>
      </c>
      <c r="L975" s="16">
        <f>IF($K975="","",$F975-$K975)</f>
        <v/>
      </c>
      <c r="M975" s="17">
        <f>IF(OR($L975="",$G975="",$I975="Não"),"",IF($G975=0,"",$L975/$G975))</f>
        <v/>
      </c>
      <c r="N975" s="18">
        <f>IF(OR($L975="",$H975=""),"",IF($L975&lt;=0,"",$H975/$L975))</f>
        <v/>
      </c>
      <c r="O975" s="15">
        <f>IF($L975="","",IF($L975&gt;Listas!$H$3,"Km rodado alto: confira o km digitado",IF(AND($M975&lt;&gt;"",Listas!$H$2&lt;&gt;""),IF($M975&lt;Listas!$H$2,"Média abaixo do esperado: confira",""),"")))</f>
        <v/>
      </c>
      <c r="P975" s="15" t="n"/>
    </row>
    <row r="976">
      <c r="A976" s="14" t="n"/>
      <c r="B976" s="15" t="n"/>
      <c r="C976" s="15" t="n"/>
      <c r="D976" s="15" t="n"/>
      <c r="E976" s="15" t="n"/>
      <c r="F976" s="16" t="n"/>
      <c r="G976" s="17" t="n"/>
      <c r="H976" s="18" t="n"/>
      <c r="I976" s="15" t="n"/>
      <c r="J976" s="19">
        <f>IF(OR($G976="",$H976=""),"",IF($G976=0,"",$H976/$G976))</f>
        <v/>
      </c>
      <c r="K976" s="16">
        <f>IF(OR($B976="",$F976="",$E976="Arla 32"),"",IFERROR(1/(1/SUMPRODUCT(MAX(($B$5:$B$1004=$B976)*($F$5:$F$1004&lt;$F976)*($E$5:$E$1004&lt;&gt;"Arla 32")*$F$5:$F$1004))),""))</f>
        <v/>
      </c>
      <c r="L976" s="16">
        <f>IF($K976="","",$F976-$K976)</f>
        <v/>
      </c>
      <c r="M976" s="17">
        <f>IF(OR($L976="",$G976="",$I976="Não"),"",IF($G976=0,"",$L976/$G976))</f>
        <v/>
      </c>
      <c r="N976" s="18">
        <f>IF(OR($L976="",$H976=""),"",IF($L976&lt;=0,"",$H976/$L976))</f>
        <v/>
      </c>
      <c r="O976" s="15">
        <f>IF($L976="","",IF($L976&gt;Listas!$H$3,"Km rodado alto: confira o km digitado",IF(AND($M976&lt;&gt;"",Listas!$H$2&lt;&gt;""),IF($M976&lt;Listas!$H$2,"Média abaixo do esperado: confira",""),"")))</f>
        <v/>
      </c>
      <c r="P976" s="15" t="n"/>
    </row>
    <row r="977">
      <c r="A977" s="14" t="n"/>
      <c r="B977" s="15" t="n"/>
      <c r="C977" s="15" t="n"/>
      <c r="D977" s="15" t="n"/>
      <c r="E977" s="15" t="n"/>
      <c r="F977" s="16" t="n"/>
      <c r="G977" s="17" t="n"/>
      <c r="H977" s="18" t="n"/>
      <c r="I977" s="15" t="n"/>
      <c r="J977" s="19">
        <f>IF(OR($G977="",$H977=""),"",IF($G977=0,"",$H977/$G977))</f>
        <v/>
      </c>
      <c r="K977" s="16">
        <f>IF(OR($B977="",$F977="",$E977="Arla 32"),"",IFERROR(1/(1/SUMPRODUCT(MAX(($B$5:$B$1004=$B977)*($F$5:$F$1004&lt;$F977)*($E$5:$E$1004&lt;&gt;"Arla 32")*$F$5:$F$1004))),""))</f>
        <v/>
      </c>
      <c r="L977" s="16">
        <f>IF($K977="","",$F977-$K977)</f>
        <v/>
      </c>
      <c r="M977" s="17">
        <f>IF(OR($L977="",$G977="",$I977="Não"),"",IF($G977=0,"",$L977/$G977))</f>
        <v/>
      </c>
      <c r="N977" s="18">
        <f>IF(OR($L977="",$H977=""),"",IF($L977&lt;=0,"",$H977/$L977))</f>
        <v/>
      </c>
      <c r="O977" s="15">
        <f>IF($L977="","",IF($L977&gt;Listas!$H$3,"Km rodado alto: confira o km digitado",IF(AND($M977&lt;&gt;"",Listas!$H$2&lt;&gt;""),IF($M977&lt;Listas!$H$2,"Média abaixo do esperado: confira",""),"")))</f>
        <v/>
      </c>
      <c r="P977" s="15" t="n"/>
    </row>
    <row r="978">
      <c r="A978" s="14" t="n"/>
      <c r="B978" s="15" t="n"/>
      <c r="C978" s="15" t="n"/>
      <c r="D978" s="15" t="n"/>
      <c r="E978" s="15" t="n"/>
      <c r="F978" s="16" t="n"/>
      <c r="G978" s="17" t="n"/>
      <c r="H978" s="18" t="n"/>
      <c r="I978" s="15" t="n"/>
      <c r="J978" s="19">
        <f>IF(OR($G978="",$H978=""),"",IF($G978=0,"",$H978/$G978))</f>
        <v/>
      </c>
      <c r="K978" s="16">
        <f>IF(OR($B978="",$F978="",$E978="Arla 32"),"",IFERROR(1/(1/SUMPRODUCT(MAX(($B$5:$B$1004=$B978)*($F$5:$F$1004&lt;$F978)*($E$5:$E$1004&lt;&gt;"Arla 32")*$F$5:$F$1004))),""))</f>
        <v/>
      </c>
      <c r="L978" s="16">
        <f>IF($K978="","",$F978-$K978)</f>
        <v/>
      </c>
      <c r="M978" s="17">
        <f>IF(OR($L978="",$G978="",$I978="Não"),"",IF($G978=0,"",$L978/$G978))</f>
        <v/>
      </c>
      <c r="N978" s="18">
        <f>IF(OR($L978="",$H978=""),"",IF($L978&lt;=0,"",$H978/$L978))</f>
        <v/>
      </c>
      <c r="O978" s="15">
        <f>IF($L978="","",IF($L978&gt;Listas!$H$3,"Km rodado alto: confira o km digitado",IF(AND($M978&lt;&gt;"",Listas!$H$2&lt;&gt;""),IF($M978&lt;Listas!$H$2,"Média abaixo do esperado: confira",""),"")))</f>
        <v/>
      </c>
      <c r="P978" s="15" t="n"/>
    </row>
    <row r="979">
      <c r="A979" s="14" t="n"/>
      <c r="B979" s="15" t="n"/>
      <c r="C979" s="15" t="n"/>
      <c r="D979" s="15" t="n"/>
      <c r="E979" s="15" t="n"/>
      <c r="F979" s="16" t="n"/>
      <c r="G979" s="17" t="n"/>
      <c r="H979" s="18" t="n"/>
      <c r="I979" s="15" t="n"/>
      <c r="J979" s="19">
        <f>IF(OR($G979="",$H979=""),"",IF($G979=0,"",$H979/$G979))</f>
        <v/>
      </c>
      <c r="K979" s="16">
        <f>IF(OR($B979="",$F979="",$E979="Arla 32"),"",IFERROR(1/(1/SUMPRODUCT(MAX(($B$5:$B$1004=$B979)*($F$5:$F$1004&lt;$F979)*($E$5:$E$1004&lt;&gt;"Arla 32")*$F$5:$F$1004))),""))</f>
        <v/>
      </c>
      <c r="L979" s="16">
        <f>IF($K979="","",$F979-$K979)</f>
        <v/>
      </c>
      <c r="M979" s="17">
        <f>IF(OR($L979="",$G979="",$I979="Não"),"",IF($G979=0,"",$L979/$G979))</f>
        <v/>
      </c>
      <c r="N979" s="18">
        <f>IF(OR($L979="",$H979=""),"",IF($L979&lt;=0,"",$H979/$L979))</f>
        <v/>
      </c>
      <c r="O979" s="15">
        <f>IF($L979="","",IF($L979&gt;Listas!$H$3,"Km rodado alto: confira o km digitado",IF(AND($M979&lt;&gt;"",Listas!$H$2&lt;&gt;""),IF($M979&lt;Listas!$H$2,"Média abaixo do esperado: confira",""),"")))</f>
        <v/>
      </c>
      <c r="P979" s="15" t="n"/>
    </row>
    <row r="980">
      <c r="A980" s="14" t="n"/>
      <c r="B980" s="15" t="n"/>
      <c r="C980" s="15" t="n"/>
      <c r="D980" s="15" t="n"/>
      <c r="E980" s="15" t="n"/>
      <c r="F980" s="16" t="n"/>
      <c r="G980" s="17" t="n"/>
      <c r="H980" s="18" t="n"/>
      <c r="I980" s="15" t="n"/>
      <c r="J980" s="19">
        <f>IF(OR($G980="",$H980=""),"",IF($G980=0,"",$H980/$G980))</f>
        <v/>
      </c>
      <c r="K980" s="16">
        <f>IF(OR($B980="",$F980="",$E980="Arla 32"),"",IFERROR(1/(1/SUMPRODUCT(MAX(($B$5:$B$1004=$B980)*($F$5:$F$1004&lt;$F980)*($E$5:$E$1004&lt;&gt;"Arla 32")*$F$5:$F$1004))),""))</f>
        <v/>
      </c>
      <c r="L980" s="16">
        <f>IF($K980="","",$F980-$K980)</f>
        <v/>
      </c>
      <c r="M980" s="17">
        <f>IF(OR($L980="",$G980="",$I980="Não"),"",IF($G980=0,"",$L980/$G980))</f>
        <v/>
      </c>
      <c r="N980" s="18">
        <f>IF(OR($L980="",$H980=""),"",IF($L980&lt;=0,"",$H980/$L980))</f>
        <v/>
      </c>
      <c r="O980" s="15">
        <f>IF($L980="","",IF($L980&gt;Listas!$H$3,"Km rodado alto: confira o km digitado",IF(AND($M980&lt;&gt;"",Listas!$H$2&lt;&gt;""),IF($M980&lt;Listas!$H$2,"Média abaixo do esperado: confira",""),"")))</f>
        <v/>
      </c>
      <c r="P980" s="15" t="n"/>
    </row>
    <row r="981">
      <c r="A981" s="14" t="n"/>
      <c r="B981" s="15" t="n"/>
      <c r="C981" s="15" t="n"/>
      <c r="D981" s="15" t="n"/>
      <c r="E981" s="15" t="n"/>
      <c r="F981" s="16" t="n"/>
      <c r="G981" s="17" t="n"/>
      <c r="H981" s="18" t="n"/>
      <c r="I981" s="15" t="n"/>
      <c r="J981" s="19">
        <f>IF(OR($G981="",$H981=""),"",IF($G981=0,"",$H981/$G981))</f>
        <v/>
      </c>
      <c r="K981" s="16">
        <f>IF(OR($B981="",$F981="",$E981="Arla 32"),"",IFERROR(1/(1/SUMPRODUCT(MAX(($B$5:$B$1004=$B981)*($F$5:$F$1004&lt;$F981)*($E$5:$E$1004&lt;&gt;"Arla 32")*$F$5:$F$1004))),""))</f>
        <v/>
      </c>
      <c r="L981" s="16">
        <f>IF($K981="","",$F981-$K981)</f>
        <v/>
      </c>
      <c r="M981" s="17">
        <f>IF(OR($L981="",$G981="",$I981="Não"),"",IF($G981=0,"",$L981/$G981))</f>
        <v/>
      </c>
      <c r="N981" s="18">
        <f>IF(OR($L981="",$H981=""),"",IF($L981&lt;=0,"",$H981/$L981))</f>
        <v/>
      </c>
      <c r="O981" s="15">
        <f>IF($L981="","",IF($L981&gt;Listas!$H$3,"Km rodado alto: confira o km digitado",IF(AND($M981&lt;&gt;"",Listas!$H$2&lt;&gt;""),IF($M981&lt;Listas!$H$2,"Média abaixo do esperado: confira",""),"")))</f>
        <v/>
      </c>
      <c r="P981" s="15" t="n"/>
    </row>
    <row r="982">
      <c r="A982" s="14" t="n"/>
      <c r="B982" s="15" t="n"/>
      <c r="C982" s="15" t="n"/>
      <c r="D982" s="15" t="n"/>
      <c r="E982" s="15" t="n"/>
      <c r="F982" s="16" t="n"/>
      <c r="G982" s="17" t="n"/>
      <c r="H982" s="18" t="n"/>
      <c r="I982" s="15" t="n"/>
      <c r="J982" s="19">
        <f>IF(OR($G982="",$H982=""),"",IF($G982=0,"",$H982/$G982))</f>
        <v/>
      </c>
      <c r="K982" s="16">
        <f>IF(OR($B982="",$F982="",$E982="Arla 32"),"",IFERROR(1/(1/SUMPRODUCT(MAX(($B$5:$B$1004=$B982)*($F$5:$F$1004&lt;$F982)*($E$5:$E$1004&lt;&gt;"Arla 32")*$F$5:$F$1004))),""))</f>
        <v/>
      </c>
      <c r="L982" s="16">
        <f>IF($K982="","",$F982-$K982)</f>
        <v/>
      </c>
      <c r="M982" s="17">
        <f>IF(OR($L982="",$G982="",$I982="Não"),"",IF($G982=0,"",$L982/$G982))</f>
        <v/>
      </c>
      <c r="N982" s="18">
        <f>IF(OR($L982="",$H982=""),"",IF($L982&lt;=0,"",$H982/$L982))</f>
        <v/>
      </c>
      <c r="O982" s="15">
        <f>IF($L982="","",IF($L982&gt;Listas!$H$3,"Km rodado alto: confira o km digitado",IF(AND($M982&lt;&gt;"",Listas!$H$2&lt;&gt;""),IF($M982&lt;Listas!$H$2,"Média abaixo do esperado: confira",""),"")))</f>
        <v/>
      </c>
      <c r="P982" s="15" t="n"/>
    </row>
    <row r="983">
      <c r="A983" s="14" t="n"/>
      <c r="B983" s="15" t="n"/>
      <c r="C983" s="15" t="n"/>
      <c r="D983" s="15" t="n"/>
      <c r="E983" s="15" t="n"/>
      <c r="F983" s="16" t="n"/>
      <c r="G983" s="17" t="n"/>
      <c r="H983" s="18" t="n"/>
      <c r="I983" s="15" t="n"/>
      <c r="J983" s="19">
        <f>IF(OR($G983="",$H983=""),"",IF($G983=0,"",$H983/$G983))</f>
        <v/>
      </c>
      <c r="K983" s="16">
        <f>IF(OR($B983="",$F983="",$E983="Arla 32"),"",IFERROR(1/(1/SUMPRODUCT(MAX(($B$5:$B$1004=$B983)*($F$5:$F$1004&lt;$F983)*($E$5:$E$1004&lt;&gt;"Arla 32")*$F$5:$F$1004))),""))</f>
        <v/>
      </c>
      <c r="L983" s="16">
        <f>IF($K983="","",$F983-$K983)</f>
        <v/>
      </c>
      <c r="M983" s="17">
        <f>IF(OR($L983="",$G983="",$I983="Não"),"",IF($G983=0,"",$L983/$G983))</f>
        <v/>
      </c>
      <c r="N983" s="18">
        <f>IF(OR($L983="",$H983=""),"",IF($L983&lt;=0,"",$H983/$L983))</f>
        <v/>
      </c>
      <c r="O983" s="15">
        <f>IF($L983="","",IF($L983&gt;Listas!$H$3,"Km rodado alto: confira o km digitado",IF(AND($M983&lt;&gt;"",Listas!$H$2&lt;&gt;""),IF($M983&lt;Listas!$H$2,"Média abaixo do esperado: confira",""),"")))</f>
        <v/>
      </c>
      <c r="P983" s="15" t="n"/>
    </row>
    <row r="984">
      <c r="A984" s="14" t="n"/>
      <c r="B984" s="15" t="n"/>
      <c r="C984" s="15" t="n"/>
      <c r="D984" s="15" t="n"/>
      <c r="E984" s="15" t="n"/>
      <c r="F984" s="16" t="n"/>
      <c r="G984" s="17" t="n"/>
      <c r="H984" s="18" t="n"/>
      <c r="I984" s="15" t="n"/>
      <c r="J984" s="19">
        <f>IF(OR($G984="",$H984=""),"",IF($G984=0,"",$H984/$G984))</f>
        <v/>
      </c>
      <c r="K984" s="16">
        <f>IF(OR($B984="",$F984="",$E984="Arla 32"),"",IFERROR(1/(1/SUMPRODUCT(MAX(($B$5:$B$1004=$B984)*($F$5:$F$1004&lt;$F984)*($E$5:$E$1004&lt;&gt;"Arla 32")*$F$5:$F$1004))),""))</f>
        <v/>
      </c>
      <c r="L984" s="16">
        <f>IF($K984="","",$F984-$K984)</f>
        <v/>
      </c>
      <c r="M984" s="17">
        <f>IF(OR($L984="",$G984="",$I984="Não"),"",IF($G984=0,"",$L984/$G984))</f>
        <v/>
      </c>
      <c r="N984" s="18">
        <f>IF(OR($L984="",$H984=""),"",IF($L984&lt;=0,"",$H984/$L984))</f>
        <v/>
      </c>
      <c r="O984" s="15">
        <f>IF($L984="","",IF($L984&gt;Listas!$H$3,"Km rodado alto: confira o km digitado",IF(AND($M984&lt;&gt;"",Listas!$H$2&lt;&gt;""),IF($M984&lt;Listas!$H$2,"Média abaixo do esperado: confira",""),"")))</f>
        <v/>
      </c>
      <c r="P984" s="15" t="n"/>
    </row>
    <row r="985">
      <c r="A985" s="14" t="n"/>
      <c r="B985" s="15" t="n"/>
      <c r="C985" s="15" t="n"/>
      <c r="D985" s="15" t="n"/>
      <c r="E985" s="15" t="n"/>
      <c r="F985" s="16" t="n"/>
      <c r="G985" s="17" t="n"/>
      <c r="H985" s="18" t="n"/>
      <c r="I985" s="15" t="n"/>
      <c r="J985" s="19">
        <f>IF(OR($G985="",$H985=""),"",IF($G985=0,"",$H985/$G985))</f>
        <v/>
      </c>
      <c r="K985" s="16">
        <f>IF(OR($B985="",$F985="",$E985="Arla 32"),"",IFERROR(1/(1/SUMPRODUCT(MAX(($B$5:$B$1004=$B985)*($F$5:$F$1004&lt;$F985)*($E$5:$E$1004&lt;&gt;"Arla 32")*$F$5:$F$1004))),""))</f>
        <v/>
      </c>
      <c r="L985" s="16">
        <f>IF($K985="","",$F985-$K985)</f>
        <v/>
      </c>
      <c r="M985" s="17">
        <f>IF(OR($L985="",$G985="",$I985="Não"),"",IF($G985=0,"",$L985/$G985))</f>
        <v/>
      </c>
      <c r="N985" s="18">
        <f>IF(OR($L985="",$H985=""),"",IF($L985&lt;=0,"",$H985/$L985))</f>
        <v/>
      </c>
      <c r="O985" s="15">
        <f>IF($L985="","",IF($L985&gt;Listas!$H$3,"Km rodado alto: confira o km digitado",IF(AND($M985&lt;&gt;"",Listas!$H$2&lt;&gt;""),IF($M985&lt;Listas!$H$2,"Média abaixo do esperado: confira",""),"")))</f>
        <v/>
      </c>
      <c r="P985" s="15" t="n"/>
    </row>
    <row r="986">
      <c r="A986" s="14" t="n"/>
      <c r="B986" s="15" t="n"/>
      <c r="C986" s="15" t="n"/>
      <c r="D986" s="15" t="n"/>
      <c r="E986" s="15" t="n"/>
      <c r="F986" s="16" t="n"/>
      <c r="G986" s="17" t="n"/>
      <c r="H986" s="18" t="n"/>
      <c r="I986" s="15" t="n"/>
      <c r="J986" s="19">
        <f>IF(OR($G986="",$H986=""),"",IF($G986=0,"",$H986/$G986))</f>
        <v/>
      </c>
      <c r="K986" s="16">
        <f>IF(OR($B986="",$F986="",$E986="Arla 32"),"",IFERROR(1/(1/SUMPRODUCT(MAX(($B$5:$B$1004=$B986)*($F$5:$F$1004&lt;$F986)*($E$5:$E$1004&lt;&gt;"Arla 32")*$F$5:$F$1004))),""))</f>
        <v/>
      </c>
      <c r="L986" s="16">
        <f>IF($K986="","",$F986-$K986)</f>
        <v/>
      </c>
      <c r="M986" s="17">
        <f>IF(OR($L986="",$G986="",$I986="Não"),"",IF($G986=0,"",$L986/$G986))</f>
        <v/>
      </c>
      <c r="N986" s="18">
        <f>IF(OR($L986="",$H986=""),"",IF($L986&lt;=0,"",$H986/$L986))</f>
        <v/>
      </c>
      <c r="O986" s="15">
        <f>IF($L986="","",IF($L986&gt;Listas!$H$3,"Km rodado alto: confira o km digitado",IF(AND($M986&lt;&gt;"",Listas!$H$2&lt;&gt;""),IF($M986&lt;Listas!$H$2,"Média abaixo do esperado: confira",""),"")))</f>
        <v/>
      </c>
      <c r="P986" s="15" t="n"/>
    </row>
    <row r="987">
      <c r="A987" s="14" t="n"/>
      <c r="B987" s="15" t="n"/>
      <c r="C987" s="15" t="n"/>
      <c r="D987" s="15" t="n"/>
      <c r="E987" s="15" t="n"/>
      <c r="F987" s="16" t="n"/>
      <c r="G987" s="17" t="n"/>
      <c r="H987" s="18" t="n"/>
      <c r="I987" s="15" t="n"/>
      <c r="J987" s="19">
        <f>IF(OR($G987="",$H987=""),"",IF($G987=0,"",$H987/$G987))</f>
        <v/>
      </c>
      <c r="K987" s="16">
        <f>IF(OR($B987="",$F987="",$E987="Arla 32"),"",IFERROR(1/(1/SUMPRODUCT(MAX(($B$5:$B$1004=$B987)*($F$5:$F$1004&lt;$F987)*($E$5:$E$1004&lt;&gt;"Arla 32")*$F$5:$F$1004))),""))</f>
        <v/>
      </c>
      <c r="L987" s="16">
        <f>IF($K987="","",$F987-$K987)</f>
        <v/>
      </c>
      <c r="M987" s="17">
        <f>IF(OR($L987="",$G987="",$I987="Não"),"",IF($G987=0,"",$L987/$G987))</f>
        <v/>
      </c>
      <c r="N987" s="18">
        <f>IF(OR($L987="",$H987=""),"",IF($L987&lt;=0,"",$H987/$L987))</f>
        <v/>
      </c>
      <c r="O987" s="15">
        <f>IF($L987="","",IF($L987&gt;Listas!$H$3,"Km rodado alto: confira o km digitado",IF(AND($M987&lt;&gt;"",Listas!$H$2&lt;&gt;""),IF($M987&lt;Listas!$H$2,"Média abaixo do esperado: confira",""),"")))</f>
        <v/>
      </c>
      <c r="P987" s="15" t="n"/>
    </row>
    <row r="988">
      <c r="A988" s="14" t="n"/>
      <c r="B988" s="15" t="n"/>
      <c r="C988" s="15" t="n"/>
      <c r="D988" s="15" t="n"/>
      <c r="E988" s="15" t="n"/>
      <c r="F988" s="16" t="n"/>
      <c r="G988" s="17" t="n"/>
      <c r="H988" s="18" t="n"/>
      <c r="I988" s="15" t="n"/>
      <c r="J988" s="19">
        <f>IF(OR($G988="",$H988=""),"",IF($G988=0,"",$H988/$G988))</f>
        <v/>
      </c>
      <c r="K988" s="16">
        <f>IF(OR($B988="",$F988="",$E988="Arla 32"),"",IFERROR(1/(1/SUMPRODUCT(MAX(($B$5:$B$1004=$B988)*($F$5:$F$1004&lt;$F988)*($E$5:$E$1004&lt;&gt;"Arla 32")*$F$5:$F$1004))),""))</f>
        <v/>
      </c>
      <c r="L988" s="16">
        <f>IF($K988="","",$F988-$K988)</f>
        <v/>
      </c>
      <c r="M988" s="17">
        <f>IF(OR($L988="",$G988="",$I988="Não"),"",IF($G988=0,"",$L988/$G988))</f>
        <v/>
      </c>
      <c r="N988" s="18">
        <f>IF(OR($L988="",$H988=""),"",IF($L988&lt;=0,"",$H988/$L988))</f>
        <v/>
      </c>
      <c r="O988" s="15">
        <f>IF($L988="","",IF($L988&gt;Listas!$H$3,"Km rodado alto: confira o km digitado",IF(AND($M988&lt;&gt;"",Listas!$H$2&lt;&gt;""),IF($M988&lt;Listas!$H$2,"Média abaixo do esperado: confira",""),"")))</f>
        <v/>
      </c>
      <c r="P988" s="15" t="n"/>
    </row>
    <row r="989">
      <c r="A989" s="14" t="n"/>
      <c r="B989" s="15" t="n"/>
      <c r="C989" s="15" t="n"/>
      <c r="D989" s="15" t="n"/>
      <c r="E989" s="15" t="n"/>
      <c r="F989" s="16" t="n"/>
      <c r="G989" s="17" t="n"/>
      <c r="H989" s="18" t="n"/>
      <c r="I989" s="15" t="n"/>
      <c r="J989" s="19">
        <f>IF(OR($G989="",$H989=""),"",IF($G989=0,"",$H989/$G989))</f>
        <v/>
      </c>
      <c r="K989" s="16">
        <f>IF(OR($B989="",$F989="",$E989="Arla 32"),"",IFERROR(1/(1/SUMPRODUCT(MAX(($B$5:$B$1004=$B989)*($F$5:$F$1004&lt;$F989)*($E$5:$E$1004&lt;&gt;"Arla 32")*$F$5:$F$1004))),""))</f>
        <v/>
      </c>
      <c r="L989" s="16">
        <f>IF($K989="","",$F989-$K989)</f>
        <v/>
      </c>
      <c r="M989" s="17">
        <f>IF(OR($L989="",$G989="",$I989="Não"),"",IF($G989=0,"",$L989/$G989))</f>
        <v/>
      </c>
      <c r="N989" s="18">
        <f>IF(OR($L989="",$H989=""),"",IF($L989&lt;=0,"",$H989/$L989))</f>
        <v/>
      </c>
      <c r="O989" s="15">
        <f>IF($L989="","",IF($L989&gt;Listas!$H$3,"Km rodado alto: confira o km digitado",IF(AND($M989&lt;&gt;"",Listas!$H$2&lt;&gt;""),IF($M989&lt;Listas!$H$2,"Média abaixo do esperado: confira",""),"")))</f>
        <v/>
      </c>
      <c r="P989" s="15" t="n"/>
    </row>
    <row r="990">
      <c r="A990" s="14" t="n"/>
      <c r="B990" s="15" t="n"/>
      <c r="C990" s="15" t="n"/>
      <c r="D990" s="15" t="n"/>
      <c r="E990" s="15" t="n"/>
      <c r="F990" s="16" t="n"/>
      <c r="G990" s="17" t="n"/>
      <c r="H990" s="18" t="n"/>
      <c r="I990" s="15" t="n"/>
      <c r="J990" s="19">
        <f>IF(OR($G990="",$H990=""),"",IF($G990=0,"",$H990/$G990))</f>
        <v/>
      </c>
      <c r="K990" s="16">
        <f>IF(OR($B990="",$F990="",$E990="Arla 32"),"",IFERROR(1/(1/SUMPRODUCT(MAX(($B$5:$B$1004=$B990)*($F$5:$F$1004&lt;$F990)*($E$5:$E$1004&lt;&gt;"Arla 32")*$F$5:$F$1004))),""))</f>
        <v/>
      </c>
      <c r="L990" s="16">
        <f>IF($K990="","",$F990-$K990)</f>
        <v/>
      </c>
      <c r="M990" s="17">
        <f>IF(OR($L990="",$G990="",$I990="Não"),"",IF($G990=0,"",$L990/$G990))</f>
        <v/>
      </c>
      <c r="N990" s="18">
        <f>IF(OR($L990="",$H990=""),"",IF($L990&lt;=0,"",$H990/$L990))</f>
        <v/>
      </c>
      <c r="O990" s="15">
        <f>IF($L990="","",IF($L990&gt;Listas!$H$3,"Km rodado alto: confira o km digitado",IF(AND($M990&lt;&gt;"",Listas!$H$2&lt;&gt;""),IF($M990&lt;Listas!$H$2,"Média abaixo do esperado: confira",""),"")))</f>
        <v/>
      </c>
      <c r="P990" s="15" t="n"/>
    </row>
    <row r="991">
      <c r="A991" s="14" t="n"/>
      <c r="B991" s="15" t="n"/>
      <c r="C991" s="15" t="n"/>
      <c r="D991" s="15" t="n"/>
      <c r="E991" s="15" t="n"/>
      <c r="F991" s="16" t="n"/>
      <c r="G991" s="17" t="n"/>
      <c r="H991" s="18" t="n"/>
      <c r="I991" s="15" t="n"/>
      <c r="J991" s="19">
        <f>IF(OR($G991="",$H991=""),"",IF($G991=0,"",$H991/$G991))</f>
        <v/>
      </c>
      <c r="K991" s="16">
        <f>IF(OR($B991="",$F991="",$E991="Arla 32"),"",IFERROR(1/(1/SUMPRODUCT(MAX(($B$5:$B$1004=$B991)*($F$5:$F$1004&lt;$F991)*($E$5:$E$1004&lt;&gt;"Arla 32")*$F$5:$F$1004))),""))</f>
        <v/>
      </c>
      <c r="L991" s="16">
        <f>IF($K991="","",$F991-$K991)</f>
        <v/>
      </c>
      <c r="M991" s="17">
        <f>IF(OR($L991="",$G991="",$I991="Não"),"",IF($G991=0,"",$L991/$G991))</f>
        <v/>
      </c>
      <c r="N991" s="18">
        <f>IF(OR($L991="",$H991=""),"",IF($L991&lt;=0,"",$H991/$L991))</f>
        <v/>
      </c>
      <c r="O991" s="15">
        <f>IF($L991="","",IF($L991&gt;Listas!$H$3,"Km rodado alto: confira o km digitado",IF(AND($M991&lt;&gt;"",Listas!$H$2&lt;&gt;""),IF($M991&lt;Listas!$H$2,"Média abaixo do esperado: confira",""),"")))</f>
        <v/>
      </c>
      <c r="P991" s="15" t="n"/>
    </row>
    <row r="992">
      <c r="A992" s="14" t="n"/>
      <c r="B992" s="15" t="n"/>
      <c r="C992" s="15" t="n"/>
      <c r="D992" s="15" t="n"/>
      <c r="E992" s="15" t="n"/>
      <c r="F992" s="16" t="n"/>
      <c r="G992" s="17" t="n"/>
      <c r="H992" s="18" t="n"/>
      <c r="I992" s="15" t="n"/>
      <c r="J992" s="19">
        <f>IF(OR($G992="",$H992=""),"",IF($G992=0,"",$H992/$G992))</f>
        <v/>
      </c>
      <c r="K992" s="16">
        <f>IF(OR($B992="",$F992="",$E992="Arla 32"),"",IFERROR(1/(1/SUMPRODUCT(MAX(($B$5:$B$1004=$B992)*($F$5:$F$1004&lt;$F992)*($E$5:$E$1004&lt;&gt;"Arla 32")*$F$5:$F$1004))),""))</f>
        <v/>
      </c>
      <c r="L992" s="16">
        <f>IF($K992="","",$F992-$K992)</f>
        <v/>
      </c>
      <c r="M992" s="17">
        <f>IF(OR($L992="",$G992="",$I992="Não"),"",IF($G992=0,"",$L992/$G992))</f>
        <v/>
      </c>
      <c r="N992" s="18">
        <f>IF(OR($L992="",$H992=""),"",IF($L992&lt;=0,"",$H992/$L992))</f>
        <v/>
      </c>
      <c r="O992" s="15">
        <f>IF($L992="","",IF($L992&gt;Listas!$H$3,"Km rodado alto: confira o km digitado",IF(AND($M992&lt;&gt;"",Listas!$H$2&lt;&gt;""),IF($M992&lt;Listas!$H$2,"Média abaixo do esperado: confira",""),"")))</f>
        <v/>
      </c>
      <c r="P992" s="15" t="n"/>
    </row>
    <row r="993">
      <c r="A993" s="14" t="n"/>
      <c r="B993" s="15" t="n"/>
      <c r="C993" s="15" t="n"/>
      <c r="D993" s="15" t="n"/>
      <c r="E993" s="15" t="n"/>
      <c r="F993" s="16" t="n"/>
      <c r="G993" s="17" t="n"/>
      <c r="H993" s="18" t="n"/>
      <c r="I993" s="15" t="n"/>
      <c r="J993" s="19">
        <f>IF(OR($G993="",$H993=""),"",IF($G993=0,"",$H993/$G993))</f>
        <v/>
      </c>
      <c r="K993" s="16">
        <f>IF(OR($B993="",$F993="",$E993="Arla 32"),"",IFERROR(1/(1/SUMPRODUCT(MAX(($B$5:$B$1004=$B993)*($F$5:$F$1004&lt;$F993)*($E$5:$E$1004&lt;&gt;"Arla 32")*$F$5:$F$1004))),""))</f>
        <v/>
      </c>
      <c r="L993" s="16">
        <f>IF($K993="","",$F993-$K993)</f>
        <v/>
      </c>
      <c r="M993" s="17">
        <f>IF(OR($L993="",$G993="",$I993="Não"),"",IF($G993=0,"",$L993/$G993))</f>
        <v/>
      </c>
      <c r="N993" s="18">
        <f>IF(OR($L993="",$H993=""),"",IF($L993&lt;=0,"",$H993/$L993))</f>
        <v/>
      </c>
      <c r="O993" s="15">
        <f>IF($L993="","",IF($L993&gt;Listas!$H$3,"Km rodado alto: confira o km digitado",IF(AND($M993&lt;&gt;"",Listas!$H$2&lt;&gt;""),IF($M993&lt;Listas!$H$2,"Média abaixo do esperado: confira",""),"")))</f>
        <v/>
      </c>
      <c r="P993" s="15" t="n"/>
    </row>
    <row r="994">
      <c r="A994" s="14" t="n"/>
      <c r="B994" s="15" t="n"/>
      <c r="C994" s="15" t="n"/>
      <c r="D994" s="15" t="n"/>
      <c r="E994" s="15" t="n"/>
      <c r="F994" s="16" t="n"/>
      <c r="G994" s="17" t="n"/>
      <c r="H994" s="18" t="n"/>
      <c r="I994" s="15" t="n"/>
      <c r="J994" s="19">
        <f>IF(OR($G994="",$H994=""),"",IF($G994=0,"",$H994/$G994))</f>
        <v/>
      </c>
      <c r="K994" s="16">
        <f>IF(OR($B994="",$F994="",$E994="Arla 32"),"",IFERROR(1/(1/SUMPRODUCT(MAX(($B$5:$B$1004=$B994)*($F$5:$F$1004&lt;$F994)*($E$5:$E$1004&lt;&gt;"Arla 32")*$F$5:$F$1004))),""))</f>
        <v/>
      </c>
      <c r="L994" s="16">
        <f>IF($K994="","",$F994-$K994)</f>
        <v/>
      </c>
      <c r="M994" s="17">
        <f>IF(OR($L994="",$G994="",$I994="Não"),"",IF($G994=0,"",$L994/$G994))</f>
        <v/>
      </c>
      <c r="N994" s="18">
        <f>IF(OR($L994="",$H994=""),"",IF($L994&lt;=0,"",$H994/$L994))</f>
        <v/>
      </c>
      <c r="O994" s="15">
        <f>IF($L994="","",IF($L994&gt;Listas!$H$3,"Km rodado alto: confira o km digitado",IF(AND($M994&lt;&gt;"",Listas!$H$2&lt;&gt;""),IF($M994&lt;Listas!$H$2,"Média abaixo do esperado: confira",""),"")))</f>
        <v/>
      </c>
      <c r="P994" s="15" t="n"/>
    </row>
    <row r="995">
      <c r="A995" s="14" t="n"/>
      <c r="B995" s="15" t="n"/>
      <c r="C995" s="15" t="n"/>
      <c r="D995" s="15" t="n"/>
      <c r="E995" s="15" t="n"/>
      <c r="F995" s="16" t="n"/>
      <c r="G995" s="17" t="n"/>
      <c r="H995" s="18" t="n"/>
      <c r="I995" s="15" t="n"/>
      <c r="J995" s="19">
        <f>IF(OR($G995="",$H995=""),"",IF($G995=0,"",$H995/$G995))</f>
        <v/>
      </c>
      <c r="K995" s="16">
        <f>IF(OR($B995="",$F995="",$E995="Arla 32"),"",IFERROR(1/(1/SUMPRODUCT(MAX(($B$5:$B$1004=$B995)*($F$5:$F$1004&lt;$F995)*($E$5:$E$1004&lt;&gt;"Arla 32")*$F$5:$F$1004))),""))</f>
        <v/>
      </c>
      <c r="L995" s="16">
        <f>IF($K995="","",$F995-$K995)</f>
        <v/>
      </c>
      <c r="M995" s="17">
        <f>IF(OR($L995="",$G995="",$I995="Não"),"",IF($G995=0,"",$L995/$G995))</f>
        <v/>
      </c>
      <c r="N995" s="18">
        <f>IF(OR($L995="",$H995=""),"",IF($L995&lt;=0,"",$H995/$L995))</f>
        <v/>
      </c>
      <c r="O995" s="15">
        <f>IF($L995="","",IF($L995&gt;Listas!$H$3,"Km rodado alto: confira o km digitado",IF(AND($M995&lt;&gt;"",Listas!$H$2&lt;&gt;""),IF($M995&lt;Listas!$H$2,"Média abaixo do esperado: confira",""),"")))</f>
        <v/>
      </c>
      <c r="P995" s="15" t="n"/>
    </row>
    <row r="996">
      <c r="A996" s="14" t="n"/>
      <c r="B996" s="15" t="n"/>
      <c r="C996" s="15" t="n"/>
      <c r="D996" s="15" t="n"/>
      <c r="E996" s="15" t="n"/>
      <c r="F996" s="16" t="n"/>
      <c r="G996" s="17" t="n"/>
      <c r="H996" s="18" t="n"/>
      <c r="I996" s="15" t="n"/>
      <c r="J996" s="19">
        <f>IF(OR($G996="",$H996=""),"",IF($G996=0,"",$H996/$G996))</f>
        <v/>
      </c>
      <c r="K996" s="16">
        <f>IF(OR($B996="",$F996="",$E996="Arla 32"),"",IFERROR(1/(1/SUMPRODUCT(MAX(($B$5:$B$1004=$B996)*($F$5:$F$1004&lt;$F996)*($E$5:$E$1004&lt;&gt;"Arla 32")*$F$5:$F$1004))),""))</f>
        <v/>
      </c>
      <c r="L996" s="16">
        <f>IF($K996="","",$F996-$K996)</f>
        <v/>
      </c>
      <c r="M996" s="17">
        <f>IF(OR($L996="",$G996="",$I996="Não"),"",IF($G996=0,"",$L996/$G996))</f>
        <v/>
      </c>
      <c r="N996" s="18">
        <f>IF(OR($L996="",$H996=""),"",IF($L996&lt;=0,"",$H996/$L996))</f>
        <v/>
      </c>
      <c r="O996" s="15">
        <f>IF($L996="","",IF($L996&gt;Listas!$H$3,"Km rodado alto: confira o km digitado",IF(AND($M996&lt;&gt;"",Listas!$H$2&lt;&gt;""),IF($M996&lt;Listas!$H$2,"Média abaixo do esperado: confira",""),"")))</f>
        <v/>
      </c>
      <c r="P996" s="15" t="n"/>
    </row>
    <row r="997">
      <c r="A997" s="14" t="n"/>
      <c r="B997" s="15" t="n"/>
      <c r="C997" s="15" t="n"/>
      <c r="D997" s="15" t="n"/>
      <c r="E997" s="15" t="n"/>
      <c r="F997" s="16" t="n"/>
      <c r="G997" s="17" t="n"/>
      <c r="H997" s="18" t="n"/>
      <c r="I997" s="15" t="n"/>
      <c r="J997" s="19">
        <f>IF(OR($G997="",$H997=""),"",IF($G997=0,"",$H997/$G997))</f>
        <v/>
      </c>
      <c r="K997" s="16">
        <f>IF(OR($B997="",$F997="",$E997="Arla 32"),"",IFERROR(1/(1/SUMPRODUCT(MAX(($B$5:$B$1004=$B997)*($F$5:$F$1004&lt;$F997)*($E$5:$E$1004&lt;&gt;"Arla 32")*$F$5:$F$1004))),""))</f>
        <v/>
      </c>
      <c r="L997" s="16">
        <f>IF($K997="","",$F997-$K997)</f>
        <v/>
      </c>
      <c r="M997" s="17">
        <f>IF(OR($L997="",$G997="",$I997="Não"),"",IF($G997=0,"",$L997/$G997))</f>
        <v/>
      </c>
      <c r="N997" s="18">
        <f>IF(OR($L997="",$H997=""),"",IF($L997&lt;=0,"",$H997/$L997))</f>
        <v/>
      </c>
      <c r="O997" s="15">
        <f>IF($L997="","",IF($L997&gt;Listas!$H$3,"Km rodado alto: confira o km digitado",IF(AND($M997&lt;&gt;"",Listas!$H$2&lt;&gt;""),IF($M997&lt;Listas!$H$2,"Média abaixo do esperado: confira",""),"")))</f>
        <v/>
      </c>
      <c r="P997" s="15" t="n"/>
    </row>
    <row r="998">
      <c r="A998" s="14" t="n"/>
      <c r="B998" s="15" t="n"/>
      <c r="C998" s="15" t="n"/>
      <c r="D998" s="15" t="n"/>
      <c r="E998" s="15" t="n"/>
      <c r="F998" s="16" t="n"/>
      <c r="G998" s="17" t="n"/>
      <c r="H998" s="18" t="n"/>
      <c r="I998" s="15" t="n"/>
      <c r="J998" s="19">
        <f>IF(OR($G998="",$H998=""),"",IF($G998=0,"",$H998/$G998))</f>
        <v/>
      </c>
      <c r="K998" s="16">
        <f>IF(OR($B998="",$F998="",$E998="Arla 32"),"",IFERROR(1/(1/SUMPRODUCT(MAX(($B$5:$B$1004=$B998)*($F$5:$F$1004&lt;$F998)*($E$5:$E$1004&lt;&gt;"Arla 32")*$F$5:$F$1004))),""))</f>
        <v/>
      </c>
      <c r="L998" s="16">
        <f>IF($K998="","",$F998-$K998)</f>
        <v/>
      </c>
      <c r="M998" s="17">
        <f>IF(OR($L998="",$G998="",$I998="Não"),"",IF($G998=0,"",$L998/$G998))</f>
        <v/>
      </c>
      <c r="N998" s="18">
        <f>IF(OR($L998="",$H998=""),"",IF($L998&lt;=0,"",$H998/$L998))</f>
        <v/>
      </c>
      <c r="O998" s="15">
        <f>IF($L998="","",IF($L998&gt;Listas!$H$3,"Km rodado alto: confira o km digitado",IF(AND($M998&lt;&gt;"",Listas!$H$2&lt;&gt;""),IF($M998&lt;Listas!$H$2,"Média abaixo do esperado: confira",""),"")))</f>
        <v/>
      </c>
      <c r="P998" s="15" t="n"/>
    </row>
    <row r="999">
      <c r="A999" s="14" t="n"/>
      <c r="B999" s="15" t="n"/>
      <c r="C999" s="15" t="n"/>
      <c r="D999" s="15" t="n"/>
      <c r="E999" s="15" t="n"/>
      <c r="F999" s="16" t="n"/>
      <c r="G999" s="17" t="n"/>
      <c r="H999" s="18" t="n"/>
      <c r="I999" s="15" t="n"/>
      <c r="J999" s="19">
        <f>IF(OR($G999="",$H999=""),"",IF($G999=0,"",$H999/$G999))</f>
        <v/>
      </c>
      <c r="K999" s="16">
        <f>IF(OR($B999="",$F999="",$E999="Arla 32"),"",IFERROR(1/(1/SUMPRODUCT(MAX(($B$5:$B$1004=$B999)*($F$5:$F$1004&lt;$F999)*($E$5:$E$1004&lt;&gt;"Arla 32")*$F$5:$F$1004))),""))</f>
        <v/>
      </c>
      <c r="L999" s="16">
        <f>IF($K999="","",$F999-$K999)</f>
        <v/>
      </c>
      <c r="M999" s="17">
        <f>IF(OR($L999="",$G999="",$I999="Não"),"",IF($G999=0,"",$L999/$G999))</f>
        <v/>
      </c>
      <c r="N999" s="18">
        <f>IF(OR($L999="",$H999=""),"",IF($L999&lt;=0,"",$H999/$L999))</f>
        <v/>
      </c>
      <c r="O999" s="15">
        <f>IF($L999="","",IF($L999&gt;Listas!$H$3,"Km rodado alto: confira o km digitado",IF(AND($M999&lt;&gt;"",Listas!$H$2&lt;&gt;""),IF($M999&lt;Listas!$H$2,"Média abaixo do esperado: confira",""),"")))</f>
        <v/>
      </c>
      <c r="P999" s="15" t="n"/>
    </row>
    <row r="1000">
      <c r="A1000" s="14" t="n"/>
      <c r="B1000" s="15" t="n"/>
      <c r="C1000" s="15" t="n"/>
      <c r="D1000" s="15" t="n"/>
      <c r="E1000" s="15" t="n"/>
      <c r="F1000" s="16" t="n"/>
      <c r="G1000" s="17" t="n"/>
      <c r="H1000" s="18" t="n"/>
      <c r="I1000" s="15" t="n"/>
      <c r="J1000" s="19">
        <f>IF(OR($G1000="",$H1000=""),"",IF($G1000=0,"",$H1000/$G1000))</f>
        <v/>
      </c>
      <c r="K1000" s="16">
        <f>IF(OR($B1000="",$F1000="",$E1000="Arla 32"),"",IFERROR(1/(1/SUMPRODUCT(MAX(($B$5:$B$1004=$B1000)*($F$5:$F$1004&lt;$F1000)*($E$5:$E$1004&lt;&gt;"Arla 32")*$F$5:$F$1004))),""))</f>
        <v/>
      </c>
      <c r="L1000" s="16">
        <f>IF($K1000="","",$F1000-$K1000)</f>
        <v/>
      </c>
      <c r="M1000" s="17">
        <f>IF(OR($L1000="",$G1000="",$I1000="Não"),"",IF($G1000=0,"",$L1000/$G1000))</f>
        <v/>
      </c>
      <c r="N1000" s="18">
        <f>IF(OR($L1000="",$H1000=""),"",IF($L1000&lt;=0,"",$H1000/$L1000))</f>
        <v/>
      </c>
      <c r="O1000" s="15">
        <f>IF($L1000="","",IF($L1000&gt;Listas!$H$3,"Km rodado alto: confira o km digitado",IF(AND($M1000&lt;&gt;"",Listas!$H$2&lt;&gt;""),IF($M1000&lt;Listas!$H$2,"Média abaixo do esperado: confira",""),"")))</f>
        <v/>
      </c>
      <c r="P1000" s="15" t="n"/>
    </row>
    <row r="1001">
      <c r="A1001" s="14" t="n"/>
      <c r="B1001" s="15" t="n"/>
      <c r="C1001" s="15" t="n"/>
      <c r="D1001" s="15" t="n"/>
      <c r="E1001" s="15" t="n"/>
      <c r="F1001" s="16" t="n"/>
      <c r="G1001" s="17" t="n"/>
      <c r="H1001" s="18" t="n"/>
      <c r="I1001" s="15" t="n"/>
      <c r="J1001" s="19">
        <f>IF(OR($G1001="",$H1001=""),"",IF($G1001=0,"",$H1001/$G1001))</f>
        <v/>
      </c>
      <c r="K1001" s="16">
        <f>IF(OR($B1001="",$F1001="",$E1001="Arla 32"),"",IFERROR(1/(1/SUMPRODUCT(MAX(($B$5:$B$1004=$B1001)*($F$5:$F$1004&lt;$F1001)*($E$5:$E$1004&lt;&gt;"Arla 32")*$F$5:$F$1004))),""))</f>
        <v/>
      </c>
      <c r="L1001" s="16">
        <f>IF($K1001="","",$F1001-$K1001)</f>
        <v/>
      </c>
      <c r="M1001" s="17">
        <f>IF(OR($L1001="",$G1001="",$I1001="Não"),"",IF($G1001=0,"",$L1001/$G1001))</f>
        <v/>
      </c>
      <c r="N1001" s="18">
        <f>IF(OR($L1001="",$H1001=""),"",IF($L1001&lt;=0,"",$H1001/$L1001))</f>
        <v/>
      </c>
      <c r="O1001" s="15">
        <f>IF($L1001="","",IF($L1001&gt;Listas!$H$3,"Km rodado alto: confira o km digitado",IF(AND($M1001&lt;&gt;"",Listas!$H$2&lt;&gt;""),IF($M1001&lt;Listas!$H$2,"Média abaixo do esperado: confira",""),"")))</f>
        <v/>
      </c>
      <c r="P1001" s="15" t="n"/>
    </row>
    <row r="1002">
      <c r="A1002" s="14" t="n"/>
      <c r="B1002" s="15" t="n"/>
      <c r="C1002" s="15" t="n"/>
      <c r="D1002" s="15" t="n"/>
      <c r="E1002" s="15" t="n"/>
      <c r="F1002" s="16" t="n"/>
      <c r="G1002" s="17" t="n"/>
      <c r="H1002" s="18" t="n"/>
      <c r="I1002" s="15" t="n"/>
      <c r="J1002" s="19">
        <f>IF(OR($G1002="",$H1002=""),"",IF($G1002=0,"",$H1002/$G1002))</f>
        <v/>
      </c>
      <c r="K1002" s="16">
        <f>IF(OR($B1002="",$F1002="",$E1002="Arla 32"),"",IFERROR(1/(1/SUMPRODUCT(MAX(($B$5:$B$1004=$B1002)*($F$5:$F$1004&lt;$F1002)*($E$5:$E$1004&lt;&gt;"Arla 32")*$F$5:$F$1004))),""))</f>
        <v/>
      </c>
      <c r="L1002" s="16">
        <f>IF($K1002="","",$F1002-$K1002)</f>
        <v/>
      </c>
      <c r="M1002" s="17">
        <f>IF(OR($L1002="",$G1002="",$I1002="Não"),"",IF($G1002=0,"",$L1002/$G1002))</f>
        <v/>
      </c>
      <c r="N1002" s="18">
        <f>IF(OR($L1002="",$H1002=""),"",IF($L1002&lt;=0,"",$H1002/$L1002))</f>
        <v/>
      </c>
      <c r="O1002" s="15">
        <f>IF($L1002="","",IF($L1002&gt;Listas!$H$3,"Km rodado alto: confira o km digitado",IF(AND($M1002&lt;&gt;"",Listas!$H$2&lt;&gt;""),IF($M1002&lt;Listas!$H$2,"Média abaixo do esperado: confira",""),"")))</f>
        <v/>
      </c>
      <c r="P1002" s="15" t="n"/>
    </row>
    <row r="1003">
      <c r="A1003" s="14" t="n"/>
      <c r="B1003" s="15" t="n"/>
      <c r="C1003" s="15" t="n"/>
      <c r="D1003" s="15" t="n"/>
      <c r="E1003" s="15" t="n"/>
      <c r="F1003" s="16" t="n"/>
      <c r="G1003" s="17" t="n"/>
      <c r="H1003" s="18" t="n"/>
      <c r="I1003" s="15" t="n"/>
      <c r="J1003" s="19">
        <f>IF(OR($G1003="",$H1003=""),"",IF($G1003=0,"",$H1003/$G1003))</f>
        <v/>
      </c>
      <c r="K1003" s="16">
        <f>IF(OR($B1003="",$F1003="",$E1003="Arla 32"),"",IFERROR(1/(1/SUMPRODUCT(MAX(($B$5:$B$1004=$B1003)*($F$5:$F$1004&lt;$F1003)*($E$5:$E$1004&lt;&gt;"Arla 32")*$F$5:$F$1004))),""))</f>
        <v/>
      </c>
      <c r="L1003" s="16">
        <f>IF($K1003="","",$F1003-$K1003)</f>
        <v/>
      </c>
      <c r="M1003" s="17">
        <f>IF(OR($L1003="",$G1003="",$I1003="Não"),"",IF($G1003=0,"",$L1003/$G1003))</f>
        <v/>
      </c>
      <c r="N1003" s="18">
        <f>IF(OR($L1003="",$H1003=""),"",IF($L1003&lt;=0,"",$H1003/$L1003))</f>
        <v/>
      </c>
      <c r="O1003" s="15">
        <f>IF($L1003="","",IF($L1003&gt;Listas!$H$3,"Km rodado alto: confira o km digitado",IF(AND($M1003&lt;&gt;"",Listas!$H$2&lt;&gt;""),IF($M1003&lt;Listas!$H$2,"Média abaixo do esperado: confira",""),"")))</f>
        <v/>
      </c>
      <c r="P1003" s="15" t="n"/>
    </row>
    <row r="1004">
      <c r="A1004" s="14" t="n"/>
      <c r="B1004" s="15" t="n"/>
      <c r="C1004" s="15" t="n"/>
      <c r="D1004" s="15" t="n"/>
      <c r="E1004" s="15" t="n"/>
      <c r="F1004" s="16" t="n"/>
      <c r="G1004" s="17" t="n"/>
      <c r="H1004" s="18" t="n"/>
      <c r="I1004" s="15" t="n"/>
      <c r="J1004" s="19">
        <f>IF(OR($G1004="",$H1004=""),"",IF($G1004=0,"",$H1004/$G1004))</f>
        <v/>
      </c>
      <c r="K1004" s="16">
        <f>IF(OR($B1004="",$F1004="",$E1004="Arla 32"),"",IFERROR(1/(1/SUMPRODUCT(MAX(($B$5:$B$1004=$B1004)*($F$5:$F$1004&lt;$F1004)*($E$5:$E$1004&lt;&gt;"Arla 32")*$F$5:$F$1004))),""))</f>
        <v/>
      </c>
      <c r="L1004" s="16">
        <f>IF($K1004="","",$F1004-$K1004)</f>
        <v/>
      </c>
      <c r="M1004" s="17">
        <f>IF(OR($L1004="",$G1004="",$I1004="Não"),"",IF($G1004=0,"",$L1004/$G1004))</f>
        <v/>
      </c>
      <c r="N1004" s="18">
        <f>IF(OR($L1004="",$H1004=""),"",IF($L1004&lt;=0,"",$H1004/$L1004))</f>
        <v/>
      </c>
      <c r="O1004" s="15">
        <f>IF($L1004="","",IF($L1004&gt;Listas!$H$3,"Km rodado alto: confira o km digitado",IF(AND($M1004&lt;&gt;"",Listas!$H$2&lt;&gt;""),IF($M1004&lt;Listas!$H$2,"Média abaixo do esperado: confira",""),"")))</f>
        <v/>
      </c>
      <c r="P1004" s="15" t="n"/>
    </row>
  </sheetData>
  <autoFilter ref="A4:P1004"/>
  <conditionalFormatting sqref="O5:O1004">
    <cfRule type="expression" priority="1" dxfId="0">
      <formula>LEN(O5)&gt;0</formula>
    </cfRule>
  </conditionalFormatting>
  <dataValidations count="2">
    <dataValidation sqref="E5:E1004" showDropDown="0" showInputMessage="0" showErrorMessage="0" allowBlank="1" promptTitle="Combustível" prompt="Escolha na lista (você pode editar as opções na aba Listas)." type="list">
      <formula1>=Listas!$A$2:$A$18</formula1>
    </dataValidation>
    <dataValidation sqref="I5:I1004" showDropDown="0" showInputMessage="0" showErrorMessage="0" allowBlank="1" promptTitle="Tanque cheio?" prompt="Escolha na lista (você pode editar as opções na aba Listas)." type="list">
      <formula1>"Sim,Não"</formula1>
    </dataValidation>
  </dataValidations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6"/>
  <sheetViews>
    <sheetView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</cols>
  <sheetData>
    <row r="1" ht="22" customHeight="1">
      <c r="A1" s="1" t="inlineStr">
        <is>
          <t>Resumo por veículo</t>
        </is>
      </c>
    </row>
    <row r="2">
      <c r="A2" s="2" t="inlineStr">
        <is>
          <t>Modelo grátis Gefrota · gefrota.com.br</t>
        </is>
      </c>
    </row>
    <row r="3">
      <c r="A3" s="3" t="inlineStr">
        <is>
          <t>Digite as placas na coluna A. O resto é calculado.</t>
        </is>
      </c>
    </row>
    <row r="4">
      <c r="A4" s="20" t="inlineStr">
        <is>
          <t>Período: de</t>
        </is>
      </c>
      <c r="B4" s="21" t="n"/>
      <c r="C4" s="20" t="inlineStr">
        <is>
          <t>até</t>
        </is>
      </c>
      <c r="D4" s="21" t="n"/>
      <c r="E4" s="3" t="inlineStr">
        <is>
          <t>Deixe em branco para somar tudo.</t>
        </is>
      </c>
    </row>
    <row r="6" ht="32" customHeight="1">
      <c r="A6" s="6" t="inlineStr">
        <is>
          <t>Placa</t>
        </is>
      </c>
      <c r="B6" s="7" t="inlineStr">
        <is>
          <t>Litros (auto)</t>
        </is>
      </c>
      <c r="C6" s="7" t="inlineStr">
        <is>
          <t>Gasto com combustível (auto)</t>
        </is>
      </c>
      <c r="D6" s="7" t="inlineStr">
        <is>
          <t>Gasto com Arla 32 (auto)</t>
        </is>
      </c>
      <c r="E6" s="7" t="inlineStr">
        <is>
          <t>Km rodado (auto)</t>
        </is>
      </c>
      <c r="F6" s="7" t="inlineStr">
        <is>
          <t>Média km/l (auto)</t>
        </is>
      </c>
      <c r="G6" s="7" t="inlineStr">
        <is>
          <t>Custo de combustível por km (auto)</t>
        </is>
      </c>
      <c r="H6" s="7" t="inlineStr">
        <is>
          <t>Preço médio do litro (auto)</t>
        </is>
      </c>
      <c r="I6" s="6" t="inlineStr">
        <is>
          <t>Observação</t>
        </is>
      </c>
    </row>
    <row r="7">
      <c r="A7" s="9" t="inlineStr">
        <is>
          <t>ABC1D23</t>
        </is>
      </c>
      <c r="B7" s="11">
        <f>IF($A7="","",SUMIFS(Abastecimentos!$G$5:$G$1004,Abastecimentos!$B$5:$B$1004,$A7,Abastecimentos!$E$5:$E$1004,"&lt;&gt;Arla 32",Abastecimentos!$A$5:$A$1004,"&gt;="&amp;IF($B$4="",0,$B$4),Abastecimentos!$A$5:$A$1004,"&lt;="&amp;IF($D$4="",2958465,$D$4)))</f>
        <v/>
      </c>
      <c r="C7" s="12">
        <f>IF($A7="","",SUMIFS(Abastecimentos!$H$5:$H$1004,Abastecimentos!$B$5:$B$1004,$A7,Abastecimentos!$E$5:$E$1004,"&lt;&gt;Arla 32",Abastecimentos!$A$5:$A$1004,"&gt;="&amp;IF($B$4="",0,$B$4),Abastecimentos!$A$5:$A$1004,"&lt;="&amp;IF($D$4="",2958465,$D$4)))</f>
        <v/>
      </c>
      <c r="D7" s="12">
        <f>IF($A7="","",SUMIFS(Abastecimentos!$H$5:$H$1004,Abastecimentos!$B$5:$B$1004,$A7,Abastecimentos!$E$5:$E$1004,"Arla 32",Abastecimentos!$A$5:$A$1004,"&gt;="&amp;IF($B$4="",0,$B$4),Abastecimentos!$A$5:$A$1004,"&lt;="&amp;IF($D$4="",2958465,$D$4)))</f>
        <v/>
      </c>
      <c r="E7" s="10">
        <f>IF($A7="","",SUMIFS(Abastecimentos!$L$5:$L$1004,Abastecimentos!$B$5:$B$1004,$A7,Abastecimentos!$A$5:$A$1004,"&gt;="&amp;IF($B$4="",0,$B$4),Abastecimentos!$A$5:$A$1004,"&lt;="&amp;IF($D$4="",2958465,$D$4)))</f>
        <v/>
      </c>
      <c r="F7" s="11">
        <f>IF($A7="","",IFERROR(SUMIFS(Abastecimentos!$L$5:$L$1004,Abastecimentos!$B$5:$B$1004,$A7,Abastecimentos!$M$5:$M$1004,"&gt;0",Abastecimentos!$A$5:$A$1004,"&gt;="&amp;IF($B$4="",0,$B$4),Abastecimentos!$A$5:$A$1004,"&lt;="&amp;IF($D$4="",2958465,$D$4))/SUMIFS(Abastecimentos!$G$5:$G$1004,Abastecimentos!$B$5:$B$1004,$A7,Abastecimentos!$M$5:$M$1004,"&gt;0",Abastecimentos!$A$5:$A$1004,"&gt;="&amp;IF($B$4="",0,$B$4),Abastecimentos!$A$5:$A$1004,"&lt;="&amp;IF($D$4="",2958465,$D$4)),""))</f>
        <v/>
      </c>
      <c r="G7" s="12">
        <f>IF($A7="","",IFERROR(SUMIFS(Abastecimentos!$H$5:$H$1004,Abastecimentos!$B$5:$B$1004,$A7,Abastecimentos!$L$5:$L$1004,"&gt;0",Abastecimentos!$A$5:$A$1004,"&gt;="&amp;IF($B$4="",0,$B$4),Abastecimentos!$A$5:$A$1004,"&lt;="&amp;IF($D$4="",2958465,$D$4))/SUMIFS(Abastecimentos!$L$5:$L$1004,Abastecimentos!$B$5:$B$1004,$A7,Abastecimentos!$L$5:$L$1004,"&gt;0",Abastecimentos!$A$5:$A$1004,"&gt;="&amp;IF($B$4="",0,$B$4),Abastecimentos!$A$5:$A$1004,"&lt;="&amp;IF($D$4="",2958465,$D$4)),""))</f>
        <v/>
      </c>
      <c r="H7" s="13">
        <f>IF(OR($A7="",$B7=""),"",IF($B7=0,"",$C7/$B7))</f>
        <v/>
      </c>
      <c r="I7" s="9" t="inlineStr">
        <is>
          <t>EXEMPLO: apague esta placa</t>
        </is>
      </c>
    </row>
    <row r="8">
      <c r="A8" s="15" t="n"/>
      <c r="B8" s="17">
        <f>IF($A8="","",SUMIFS(Abastecimentos!$G$5:$G$1004,Abastecimentos!$B$5:$B$1004,$A8,Abastecimentos!$E$5:$E$1004,"&lt;&gt;Arla 32",Abastecimentos!$A$5:$A$1004,"&gt;="&amp;IF($B$4="",0,$B$4),Abastecimentos!$A$5:$A$1004,"&lt;="&amp;IF($D$4="",2958465,$D$4)))</f>
        <v/>
      </c>
      <c r="C8" s="18">
        <f>IF($A8="","",SUMIFS(Abastecimentos!$H$5:$H$1004,Abastecimentos!$B$5:$B$1004,$A8,Abastecimentos!$E$5:$E$1004,"&lt;&gt;Arla 32",Abastecimentos!$A$5:$A$1004,"&gt;="&amp;IF($B$4="",0,$B$4),Abastecimentos!$A$5:$A$1004,"&lt;="&amp;IF($D$4="",2958465,$D$4)))</f>
        <v/>
      </c>
      <c r="D8" s="18">
        <f>IF($A8="","",SUMIFS(Abastecimentos!$H$5:$H$1004,Abastecimentos!$B$5:$B$1004,$A8,Abastecimentos!$E$5:$E$1004,"Arla 32",Abastecimentos!$A$5:$A$1004,"&gt;="&amp;IF($B$4="",0,$B$4),Abastecimentos!$A$5:$A$1004,"&lt;="&amp;IF($D$4="",2958465,$D$4)))</f>
        <v/>
      </c>
      <c r="E8" s="16">
        <f>IF($A8="","",SUMIFS(Abastecimentos!$L$5:$L$1004,Abastecimentos!$B$5:$B$1004,$A8,Abastecimentos!$A$5:$A$1004,"&gt;="&amp;IF($B$4="",0,$B$4),Abastecimentos!$A$5:$A$1004,"&lt;="&amp;IF($D$4="",2958465,$D$4)))</f>
        <v/>
      </c>
      <c r="F8" s="17">
        <f>IF($A8="","",IFERROR(SUMIFS(Abastecimentos!$L$5:$L$1004,Abastecimentos!$B$5:$B$1004,$A8,Abastecimentos!$M$5:$M$1004,"&gt;0",Abastecimentos!$A$5:$A$1004,"&gt;="&amp;IF($B$4="",0,$B$4),Abastecimentos!$A$5:$A$1004,"&lt;="&amp;IF($D$4="",2958465,$D$4))/SUMIFS(Abastecimentos!$G$5:$G$1004,Abastecimentos!$B$5:$B$1004,$A8,Abastecimentos!$M$5:$M$1004,"&gt;0",Abastecimentos!$A$5:$A$1004,"&gt;="&amp;IF($B$4="",0,$B$4),Abastecimentos!$A$5:$A$1004,"&lt;="&amp;IF($D$4="",2958465,$D$4)),""))</f>
        <v/>
      </c>
      <c r="G8" s="18">
        <f>IF($A8="","",IFERROR(SUMIFS(Abastecimentos!$H$5:$H$1004,Abastecimentos!$B$5:$B$1004,$A8,Abastecimentos!$L$5:$L$1004,"&gt;0",Abastecimentos!$A$5:$A$1004,"&gt;="&amp;IF($B$4="",0,$B$4),Abastecimentos!$A$5:$A$1004,"&lt;="&amp;IF($D$4="",2958465,$D$4))/SUMIFS(Abastecimentos!$L$5:$L$1004,Abastecimentos!$B$5:$B$1004,$A8,Abastecimentos!$L$5:$L$1004,"&gt;0",Abastecimentos!$A$5:$A$1004,"&gt;="&amp;IF($B$4="",0,$B$4),Abastecimentos!$A$5:$A$1004,"&lt;="&amp;IF($D$4="",2958465,$D$4)),""))</f>
        <v/>
      </c>
      <c r="H8" s="19">
        <f>IF(OR($A8="",$B8=""),"",IF($B8=0,"",$C8/$B8))</f>
        <v/>
      </c>
      <c r="I8" s="15" t="n"/>
    </row>
    <row r="9">
      <c r="A9" s="15" t="n"/>
      <c r="B9" s="17">
        <f>IF($A9="","",SUMIFS(Abastecimentos!$G$5:$G$1004,Abastecimentos!$B$5:$B$1004,$A9,Abastecimentos!$E$5:$E$1004,"&lt;&gt;Arla 32",Abastecimentos!$A$5:$A$1004,"&gt;="&amp;IF($B$4="",0,$B$4),Abastecimentos!$A$5:$A$1004,"&lt;="&amp;IF($D$4="",2958465,$D$4)))</f>
        <v/>
      </c>
      <c r="C9" s="18">
        <f>IF($A9="","",SUMIFS(Abastecimentos!$H$5:$H$1004,Abastecimentos!$B$5:$B$1004,$A9,Abastecimentos!$E$5:$E$1004,"&lt;&gt;Arla 32",Abastecimentos!$A$5:$A$1004,"&gt;="&amp;IF($B$4="",0,$B$4),Abastecimentos!$A$5:$A$1004,"&lt;="&amp;IF($D$4="",2958465,$D$4)))</f>
        <v/>
      </c>
      <c r="D9" s="18">
        <f>IF($A9="","",SUMIFS(Abastecimentos!$H$5:$H$1004,Abastecimentos!$B$5:$B$1004,$A9,Abastecimentos!$E$5:$E$1004,"Arla 32",Abastecimentos!$A$5:$A$1004,"&gt;="&amp;IF($B$4="",0,$B$4),Abastecimentos!$A$5:$A$1004,"&lt;="&amp;IF($D$4="",2958465,$D$4)))</f>
        <v/>
      </c>
      <c r="E9" s="16">
        <f>IF($A9="","",SUMIFS(Abastecimentos!$L$5:$L$1004,Abastecimentos!$B$5:$B$1004,$A9,Abastecimentos!$A$5:$A$1004,"&gt;="&amp;IF($B$4="",0,$B$4),Abastecimentos!$A$5:$A$1004,"&lt;="&amp;IF($D$4="",2958465,$D$4)))</f>
        <v/>
      </c>
      <c r="F9" s="17">
        <f>IF($A9="","",IFERROR(SUMIFS(Abastecimentos!$L$5:$L$1004,Abastecimentos!$B$5:$B$1004,$A9,Abastecimentos!$M$5:$M$1004,"&gt;0",Abastecimentos!$A$5:$A$1004,"&gt;="&amp;IF($B$4="",0,$B$4),Abastecimentos!$A$5:$A$1004,"&lt;="&amp;IF($D$4="",2958465,$D$4))/SUMIFS(Abastecimentos!$G$5:$G$1004,Abastecimentos!$B$5:$B$1004,$A9,Abastecimentos!$M$5:$M$1004,"&gt;0",Abastecimentos!$A$5:$A$1004,"&gt;="&amp;IF($B$4="",0,$B$4),Abastecimentos!$A$5:$A$1004,"&lt;="&amp;IF($D$4="",2958465,$D$4)),""))</f>
        <v/>
      </c>
      <c r="G9" s="18">
        <f>IF($A9="","",IFERROR(SUMIFS(Abastecimentos!$H$5:$H$1004,Abastecimentos!$B$5:$B$1004,$A9,Abastecimentos!$L$5:$L$1004,"&gt;0",Abastecimentos!$A$5:$A$1004,"&gt;="&amp;IF($B$4="",0,$B$4),Abastecimentos!$A$5:$A$1004,"&lt;="&amp;IF($D$4="",2958465,$D$4))/SUMIFS(Abastecimentos!$L$5:$L$1004,Abastecimentos!$B$5:$B$1004,$A9,Abastecimentos!$L$5:$L$1004,"&gt;0",Abastecimentos!$A$5:$A$1004,"&gt;="&amp;IF($B$4="",0,$B$4),Abastecimentos!$A$5:$A$1004,"&lt;="&amp;IF($D$4="",2958465,$D$4)),""))</f>
        <v/>
      </c>
      <c r="H9" s="19">
        <f>IF(OR($A9="",$B9=""),"",IF($B9=0,"",$C9/$B9))</f>
        <v/>
      </c>
      <c r="I9" s="15" t="n"/>
    </row>
    <row r="10">
      <c r="A10" s="15" t="n"/>
      <c r="B10" s="17">
        <f>IF($A10="","",SUMIFS(Abastecimentos!$G$5:$G$1004,Abastecimentos!$B$5:$B$1004,$A10,Abastecimentos!$E$5:$E$1004,"&lt;&gt;Arla 32",Abastecimentos!$A$5:$A$1004,"&gt;="&amp;IF($B$4="",0,$B$4),Abastecimentos!$A$5:$A$1004,"&lt;="&amp;IF($D$4="",2958465,$D$4)))</f>
        <v/>
      </c>
      <c r="C10" s="18">
        <f>IF($A10="","",SUMIFS(Abastecimentos!$H$5:$H$1004,Abastecimentos!$B$5:$B$1004,$A10,Abastecimentos!$E$5:$E$1004,"&lt;&gt;Arla 32",Abastecimentos!$A$5:$A$1004,"&gt;="&amp;IF($B$4="",0,$B$4),Abastecimentos!$A$5:$A$1004,"&lt;="&amp;IF($D$4="",2958465,$D$4)))</f>
        <v/>
      </c>
      <c r="D10" s="18">
        <f>IF($A10="","",SUMIFS(Abastecimentos!$H$5:$H$1004,Abastecimentos!$B$5:$B$1004,$A10,Abastecimentos!$E$5:$E$1004,"Arla 32",Abastecimentos!$A$5:$A$1004,"&gt;="&amp;IF($B$4="",0,$B$4),Abastecimentos!$A$5:$A$1004,"&lt;="&amp;IF($D$4="",2958465,$D$4)))</f>
        <v/>
      </c>
      <c r="E10" s="16">
        <f>IF($A10="","",SUMIFS(Abastecimentos!$L$5:$L$1004,Abastecimentos!$B$5:$B$1004,$A10,Abastecimentos!$A$5:$A$1004,"&gt;="&amp;IF($B$4="",0,$B$4),Abastecimentos!$A$5:$A$1004,"&lt;="&amp;IF($D$4="",2958465,$D$4)))</f>
        <v/>
      </c>
      <c r="F10" s="17">
        <f>IF($A10="","",IFERROR(SUMIFS(Abastecimentos!$L$5:$L$1004,Abastecimentos!$B$5:$B$1004,$A10,Abastecimentos!$M$5:$M$1004,"&gt;0",Abastecimentos!$A$5:$A$1004,"&gt;="&amp;IF($B$4="",0,$B$4),Abastecimentos!$A$5:$A$1004,"&lt;="&amp;IF($D$4="",2958465,$D$4))/SUMIFS(Abastecimentos!$G$5:$G$1004,Abastecimentos!$B$5:$B$1004,$A10,Abastecimentos!$M$5:$M$1004,"&gt;0",Abastecimentos!$A$5:$A$1004,"&gt;="&amp;IF($B$4="",0,$B$4),Abastecimentos!$A$5:$A$1004,"&lt;="&amp;IF($D$4="",2958465,$D$4)),""))</f>
        <v/>
      </c>
      <c r="G10" s="18">
        <f>IF($A10="","",IFERROR(SUMIFS(Abastecimentos!$H$5:$H$1004,Abastecimentos!$B$5:$B$1004,$A10,Abastecimentos!$L$5:$L$1004,"&gt;0",Abastecimentos!$A$5:$A$1004,"&gt;="&amp;IF($B$4="",0,$B$4),Abastecimentos!$A$5:$A$1004,"&lt;="&amp;IF($D$4="",2958465,$D$4))/SUMIFS(Abastecimentos!$L$5:$L$1004,Abastecimentos!$B$5:$B$1004,$A10,Abastecimentos!$L$5:$L$1004,"&gt;0",Abastecimentos!$A$5:$A$1004,"&gt;="&amp;IF($B$4="",0,$B$4),Abastecimentos!$A$5:$A$1004,"&lt;="&amp;IF($D$4="",2958465,$D$4)),""))</f>
        <v/>
      </c>
      <c r="H10" s="19">
        <f>IF(OR($A10="",$B10=""),"",IF($B10=0,"",$C10/$B10))</f>
        <v/>
      </c>
      <c r="I10" s="15" t="n"/>
    </row>
    <row r="11">
      <c r="A11" s="15" t="n"/>
      <c r="B11" s="17">
        <f>IF($A11="","",SUMIFS(Abastecimentos!$G$5:$G$1004,Abastecimentos!$B$5:$B$1004,$A11,Abastecimentos!$E$5:$E$1004,"&lt;&gt;Arla 32",Abastecimentos!$A$5:$A$1004,"&gt;="&amp;IF($B$4="",0,$B$4),Abastecimentos!$A$5:$A$1004,"&lt;="&amp;IF($D$4="",2958465,$D$4)))</f>
        <v/>
      </c>
      <c r="C11" s="18">
        <f>IF($A11="","",SUMIFS(Abastecimentos!$H$5:$H$1004,Abastecimentos!$B$5:$B$1004,$A11,Abastecimentos!$E$5:$E$1004,"&lt;&gt;Arla 32",Abastecimentos!$A$5:$A$1004,"&gt;="&amp;IF($B$4="",0,$B$4),Abastecimentos!$A$5:$A$1004,"&lt;="&amp;IF($D$4="",2958465,$D$4)))</f>
        <v/>
      </c>
      <c r="D11" s="18">
        <f>IF($A11="","",SUMIFS(Abastecimentos!$H$5:$H$1004,Abastecimentos!$B$5:$B$1004,$A11,Abastecimentos!$E$5:$E$1004,"Arla 32",Abastecimentos!$A$5:$A$1004,"&gt;="&amp;IF($B$4="",0,$B$4),Abastecimentos!$A$5:$A$1004,"&lt;="&amp;IF($D$4="",2958465,$D$4)))</f>
        <v/>
      </c>
      <c r="E11" s="16">
        <f>IF($A11="","",SUMIFS(Abastecimentos!$L$5:$L$1004,Abastecimentos!$B$5:$B$1004,$A11,Abastecimentos!$A$5:$A$1004,"&gt;="&amp;IF($B$4="",0,$B$4),Abastecimentos!$A$5:$A$1004,"&lt;="&amp;IF($D$4="",2958465,$D$4)))</f>
        <v/>
      </c>
      <c r="F11" s="17">
        <f>IF($A11="","",IFERROR(SUMIFS(Abastecimentos!$L$5:$L$1004,Abastecimentos!$B$5:$B$1004,$A11,Abastecimentos!$M$5:$M$1004,"&gt;0",Abastecimentos!$A$5:$A$1004,"&gt;="&amp;IF($B$4="",0,$B$4),Abastecimentos!$A$5:$A$1004,"&lt;="&amp;IF($D$4="",2958465,$D$4))/SUMIFS(Abastecimentos!$G$5:$G$1004,Abastecimentos!$B$5:$B$1004,$A11,Abastecimentos!$M$5:$M$1004,"&gt;0",Abastecimentos!$A$5:$A$1004,"&gt;="&amp;IF($B$4="",0,$B$4),Abastecimentos!$A$5:$A$1004,"&lt;="&amp;IF($D$4="",2958465,$D$4)),""))</f>
        <v/>
      </c>
      <c r="G11" s="18">
        <f>IF($A11="","",IFERROR(SUMIFS(Abastecimentos!$H$5:$H$1004,Abastecimentos!$B$5:$B$1004,$A11,Abastecimentos!$L$5:$L$1004,"&gt;0",Abastecimentos!$A$5:$A$1004,"&gt;="&amp;IF($B$4="",0,$B$4),Abastecimentos!$A$5:$A$1004,"&lt;="&amp;IF($D$4="",2958465,$D$4))/SUMIFS(Abastecimentos!$L$5:$L$1004,Abastecimentos!$B$5:$B$1004,$A11,Abastecimentos!$L$5:$L$1004,"&gt;0",Abastecimentos!$A$5:$A$1004,"&gt;="&amp;IF($B$4="",0,$B$4),Abastecimentos!$A$5:$A$1004,"&lt;="&amp;IF($D$4="",2958465,$D$4)),""))</f>
        <v/>
      </c>
      <c r="H11" s="19">
        <f>IF(OR($A11="",$B11=""),"",IF($B11=0,"",$C11/$B11))</f>
        <v/>
      </c>
      <c r="I11" s="15" t="n"/>
    </row>
    <row r="12">
      <c r="A12" s="15" t="n"/>
      <c r="B12" s="17">
        <f>IF($A12="","",SUMIFS(Abastecimentos!$G$5:$G$1004,Abastecimentos!$B$5:$B$1004,$A12,Abastecimentos!$E$5:$E$1004,"&lt;&gt;Arla 32",Abastecimentos!$A$5:$A$1004,"&gt;="&amp;IF($B$4="",0,$B$4),Abastecimentos!$A$5:$A$1004,"&lt;="&amp;IF($D$4="",2958465,$D$4)))</f>
        <v/>
      </c>
      <c r="C12" s="18">
        <f>IF($A12="","",SUMIFS(Abastecimentos!$H$5:$H$1004,Abastecimentos!$B$5:$B$1004,$A12,Abastecimentos!$E$5:$E$1004,"&lt;&gt;Arla 32",Abastecimentos!$A$5:$A$1004,"&gt;="&amp;IF($B$4="",0,$B$4),Abastecimentos!$A$5:$A$1004,"&lt;="&amp;IF($D$4="",2958465,$D$4)))</f>
        <v/>
      </c>
      <c r="D12" s="18">
        <f>IF($A12="","",SUMIFS(Abastecimentos!$H$5:$H$1004,Abastecimentos!$B$5:$B$1004,$A12,Abastecimentos!$E$5:$E$1004,"Arla 32",Abastecimentos!$A$5:$A$1004,"&gt;="&amp;IF($B$4="",0,$B$4),Abastecimentos!$A$5:$A$1004,"&lt;="&amp;IF($D$4="",2958465,$D$4)))</f>
        <v/>
      </c>
      <c r="E12" s="16">
        <f>IF($A12="","",SUMIFS(Abastecimentos!$L$5:$L$1004,Abastecimentos!$B$5:$B$1004,$A12,Abastecimentos!$A$5:$A$1004,"&gt;="&amp;IF($B$4="",0,$B$4),Abastecimentos!$A$5:$A$1004,"&lt;="&amp;IF($D$4="",2958465,$D$4)))</f>
        <v/>
      </c>
      <c r="F12" s="17">
        <f>IF($A12="","",IFERROR(SUMIFS(Abastecimentos!$L$5:$L$1004,Abastecimentos!$B$5:$B$1004,$A12,Abastecimentos!$M$5:$M$1004,"&gt;0",Abastecimentos!$A$5:$A$1004,"&gt;="&amp;IF($B$4="",0,$B$4),Abastecimentos!$A$5:$A$1004,"&lt;="&amp;IF($D$4="",2958465,$D$4))/SUMIFS(Abastecimentos!$G$5:$G$1004,Abastecimentos!$B$5:$B$1004,$A12,Abastecimentos!$M$5:$M$1004,"&gt;0",Abastecimentos!$A$5:$A$1004,"&gt;="&amp;IF($B$4="",0,$B$4),Abastecimentos!$A$5:$A$1004,"&lt;="&amp;IF($D$4="",2958465,$D$4)),""))</f>
        <v/>
      </c>
      <c r="G12" s="18">
        <f>IF($A12="","",IFERROR(SUMIFS(Abastecimentos!$H$5:$H$1004,Abastecimentos!$B$5:$B$1004,$A12,Abastecimentos!$L$5:$L$1004,"&gt;0",Abastecimentos!$A$5:$A$1004,"&gt;="&amp;IF($B$4="",0,$B$4),Abastecimentos!$A$5:$A$1004,"&lt;="&amp;IF($D$4="",2958465,$D$4))/SUMIFS(Abastecimentos!$L$5:$L$1004,Abastecimentos!$B$5:$B$1004,$A12,Abastecimentos!$L$5:$L$1004,"&gt;0",Abastecimentos!$A$5:$A$1004,"&gt;="&amp;IF($B$4="",0,$B$4),Abastecimentos!$A$5:$A$1004,"&lt;="&amp;IF($D$4="",2958465,$D$4)),""))</f>
        <v/>
      </c>
      <c r="H12" s="19">
        <f>IF(OR($A12="",$B12=""),"",IF($B12=0,"",$C12/$B12))</f>
        <v/>
      </c>
      <c r="I12" s="15" t="n"/>
    </row>
    <row r="13">
      <c r="A13" s="15" t="n"/>
      <c r="B13" s="17">
        <f>IF($A13="","",SUMIFS(Abastecimentos!$G$5:$G$1004,Abastecimentos!$B$5:$B$1004,$A13,Abastecimentos!$E$5:$E$1004,"&lt;&gt;Arla 32",Abastecimentos!$A$5:$A$1004,"&gt;="&amp;IF($B$4="",0,$B$4),Abastecimentos!$A$5:$A$1004,"&lt;="&amp;IF($D$4="",2958465,$D$4)))</f>
        <v/>
      </c>
      <c r="C13" s="18">
        <f>IF($A13="","",SUMIFS(Abastecimentos!$H$5:$H$1004,Abastecimentos!$B$5:$B$1004,$A13,Abastecimentos!$E$5:$E$1004,"&lt;&gt;Arla 32",Abastecimentos!$A$5:$A$1004,"&gt;="&amp;IF($B$4="",0,$B$4),Abastecimentos!$A$5:$A$1004,"&lt;="&amp;IF($D$4="",2958465,$D$4)))</f>
        <v/>
      </c>
      <c r="D13" s="18">
        <f>IF($A13="","",SUMIFS(Abastecimentos!$H$5:$H$1004,Abastecimentos!$B$5:$B$1004,$A13,Abastecimentos!$E$5:$E$1004,"Arla 32",Abastecimentos!$A$5:$A$1004,"&gt;="&amp;IF($B$4="",0,$B$4),Abastecimentos!$A$5:$A$1004,"&lt;="&amp;IF($D$4="",2958465,$D$4)))</f>
        <v/>
      </c>
      <c r="E13" s="16">
        <f>IF($A13="","",SUMIFS(Abastecimentos!$L$5:$L$1004,Abastecimentos!$B$5:$B$1004,$A13,Abastecimentos!$A$5:$A$1004,"&gt;="&amp;IF($B$4="",0,$B$4),Abastecimentos!$A$5:$A$1004,"&lt;="&amp;IF($D$4="",2958465,$D$4)))</f>
        <v/>
      </c>
      <c r="F13" s="17">
        <f>IF($A13="","",IFERROR(SUMIFS(Abastecimentos!$L$5:$L$1004,Abastecimentos!$B$5:$B$1004,$A13,Abastecimentos!$M$5:$M$1004,"&gt;0",Abastecimentos!$A$5:$A$1004,"&gt;="&amp;IF($B$4="",0,$B$4),Abastecimentos!$A$5:$A$1004,"&lt;="&amp;IF($D$4="",2958465,$D$4))/SUMIFS(Abastecimentos!$G$5:$G$1004,Abastecimentos!$B$5:$B$1004,$A13,Abastecimentos!$M$5:$M$1004,"&gt;0",Abastecimentos!$A$5:$A$1004,"&gt;="&amp;IF($B$4="",0,$B$4),Abastecimentos!$A$5:$A$1004,"&lt;="&amp;IF($D$4="",2958465,$D$4)),""))</f>
        <v/>
      </c>
      <c r="G13" s="18">
        <f>IF($A13="","",IFERROR(SUMIFS(Abastecimentos!$H$5:$H$1004,Abastecimentos!$B$5:$B$1004,$A13,Abastecimentos!$L$5:$L$1004,"&gt;0",Abastecimentos!$A$5:$A$1004,"&gt;="&amp;IF($B$4="",0,$B$4),Abastecimentos!$A$5:$A$1004,"&lt;="&amp;IF($D$4="",2958465,$D$4))/SUMIFS(Abastecimentos!$L$5:$L$1004,Abastecimentos!$B$5:$B$1004,$A13,Abastecimentos!$L$5:$L$1004,"&gt;0",Abastecimentos!$A$5:$A$1004,"&gt;="&amp;IF($B$4="",0,$B$4),Abastecimentos!$A$5:$A$1004,"&lt;="&amp;IF($D$4="",2958465,$D$4)),""))</f>
        <v/>
      </c>
      <c r="H13" s="19">
        <f>IF(OR($A13="",$B13=""),"",IF($B13=0,"",$C13/$B13))</f>
        <v/>
      </c>
      <c r="I13" s="15" t="n"/>
    </row>
    <row r="14">
      <c r="A14" s="15" t="n"/>
      <c r="B14" s="17">
        <f>IF($A14="","",SUMIFS(Abastecimentos!$G$5:$G$1004,Abastecimentos!$B$5:$B$1004,$A14,Abastecimentos!$E$5:$E$1004,"&lt;&gt;Arla 32",Abastecimentos!$A$5:$A$1004,"&gt;="&amp;IF($B$4="",0,$B$4),Abastecimentos!$A$5:$A$1004,"&lt;="&amp;IF($D$4="",2958465,$D$4)))</f>
        <v/>
      </c>
      <c r="C14" s="18">
        <f>IF($A14="","",SUMIFS(Abastecimentos!$H$5:$H$1004,Abastecimentos!$B$5:$B$1004,$A14,Abastecimentos!$E$5:$E$1004,"&lt;&gt;Arla 32",Abastecimentos!$A$5:$A$1004,"&gt;="&amp;IF($B$4="",0,$B$4),Abastecimentos!$A$5:$A$1004,"&lt;="&amp;IF($D$4="",2958465,$D$4)))</f>
        <v/>
      </c>
      <c r="D14" s="18">
        <f>IF($A14="","",SUMIFS(Abastecimentos!$H$5:$H$1004,Abastecimentos!$B$5:$B$1004,$A14,Abastecimentos!$E$5:$E$1004,"Arla 32",Abastecimentos!$A$5:$A$1004,"&gt;="&amp;IF($B$4="",0,$B$4),Abastecimentos!$A$5:$A$1004,"&lt;="&amp;IF($D$4="",2958465,$D$4)))</f>
        <v/>
      </c>
      <c r="E14" s="16">
        <f>IF($A14="","",SUMIFS(Abastecimentos!$L$5:$L$1004,Abastecimentos!$B$5:$B$1004,$A14,Abastecimentos!$A$5:$A$1004,"&gt;="&amp;IF($B$4="",0,$B$4),Abastecimentos!$A$5:$A$1004,"&lt;="&amp;IF($D$4="",2958465,$D$4)))</f>
        <v/>
      </c>
      <c r="F14" s="17">
        <f>IF($A14="","",IFERROR(SUMIFS(Abastecimentos!$L$5:$L$1004,Abastecimentos!$B$5:$B$1004,$A14,Abastecimentos!$M$5:$M$1004,"&gt;0",Abastecimentos!$A$5:$A$1004,"&gt;="&amp;IF($B$4="",0,$B$4),Abastecimentos!$A$5:$A$1004,"&lt;="&amp;IF($D$4="",2958465,$D$4))/SUMIFS(Abastecimentos!$G$5:$G$1004,Abastecimentos!$B$5:$B$1004,$A14,Abastecimentos!$M$5:$M$1004,"&gt;0",Abastecimentos!$A$5:$A$1004,"&gt;="&amp;IF($B$4="",0,$B$4),Abastecimentos!$A$5:$A$1004,"&lt;="&amp;IF($D$4="",2958465,$D$4)),""))</f>
        <v/>
      </c>
      <c r="G14" s="18">
        <f>IF($A14="","",IFERROR(SUMIFS(Abastecimentos!$H$5:$H$1004,Abastecimentos!$B$5:$B$1004,$A14,Abastecimentos!$L$5:$L$1004,"&gt;0",Abastecimentos!$A$5:$A$1004,"&gt;="&amp;IF($B$4="",0,$B$4),Abastecimentos!$A$5:$A$1004,"&lt;="&amp;IF($D$4="",2958465,$D$4))/SUMIFS(Abastecimentos!$L$5:$L$1004,Abastecimentos!$B$5:$B$1004,$A14,Abastecimentos!$L$5:$L$1004,"&gt;0",Abastecimentos!$A$5:$A$1004,"&gt;="&amp;IF($B$4="",0,$B$4),Abastecimentos!$A$5:$A$1004,"&lt;="&amp;IF($D$4="",2958465,$D$4)),""))</f>
        <v/>
      </c>
      <c r="H14" s="19">
        <f>IF(OR($A14="",$B14=""),"",IF($B14=0,"",$C14/$B14))</f>
        <v/>
      </c>
      <c r="I14" s="15" t="n"/>
    </row>
    <row r="15">
      <c r="A15" s="15" t="n"/>
      <c r="B15" s="17">
        <f>IF($A15="","",SUMIFS(Abastecimentos!$G$5:$G$1004,Abastecimentos!$B$5:$B$1004,$A15,Abastecimentos!$E$5:$E$1004,"&lt;&gt;Arla 32",Abastecimentos!$A$5:$A$1004,"&gt;="&amp;IF($B$4="",0,$B$4),Abastecimentos!$A$5:$A$1004,"&lt;="&amp;IF($D$4="",2958465,$D$4)))</f>
        <v/>
      </c>
      <c r="C15" s="18">
        <f>IF($A15="","",SUMIFS(Abastecimentos!$H$5:$H$1004,Abastecimentos!$B$5:$B$1004,$A15,Abastecimentos!$E$5:$E$1004,"&lt;&gt;Arla 32",Abastecimentos!$A$5:$A$1004,"&gt;="&amp;IF($B$4="",0,$B$4),Abastecimentos!$A$5:$A$1004,"&lt;="&amp;IF($D$4="",2958465,$D$4)))</f>
        <v/>
      </c>
      <c r="D15" s="18">
        <f>IF($A15="","",SUMIFS(Abastecimentos!$H$5:$H$1004,Abastecimentos!$B$5:$B$1004,$A15,Abastecimentos!$E$5:$E$1004,"Arla 32",Abastecimentos!$A$5:$A$1004,"&gt;="&amp;IF($B$4="",0,$B$4),Abastecimentos!$A$5:$A$1004,"&lt;="&amp;IF($D$4="",2958465,$D$4)))</f>
        <v/>
      </c>
      <c r="E15" s="16">
        <f>IF($A15="","",SUMIFS(Abastecimentos!$L$5:$L$1004,Abastecimentos!$B$5:$B$1004,$A15,Abastecimentos!$A$5:$A$1004,"&gt;="&amp;IF($B$4="",0,$B$4),Abastecimentos!$A$5:$A$1004,"&lt;="&amp;IF($D$4="",2958465,$D$4)))</f>
        <v/>
      </c>
      <c r="F15" s="17">
        <f>IF($A15="","",IFERROR(SUMIFS(Abastecimentos!$L$5:$L$1004,Abastecimentos!$B$5:$B$1004,$A15,Abastecimentos!$M$5:$M$1004,"&gt;0",Abastecimentos!$A$5:$A$1004,"&gt;="&amp;IF($B$4="",0,$B$4),Abastecimentos!$A$5:$A$1004,"&lt;="&amp;IF($D$4="",2958465,$D$4))/SUMIFS(Abastecimentos!$G$5:$G$1004,Abastecimentos!$B$5:$B$1004,$A15,Abastecimentos!$M$5:$M$1004,"&gt;0",Abastecimentos!$A$5:$A$1004,"&gt;="&amp;IF($B$4="",0,$B$4),Abastecimentos!$A$5:$A$1004,"&lt;="&amp;IF($D$4="",2958465,$D$4)),""))</f>
        <v/>
      </c>
      <c r="G15" s="18">
        <f>IF($A15="","",IFERROR(SUMIFS(Abastecimentos!$H$5:$H$1004,Abastecimentos!$B$5:$B$1004,$A15,Abastecimentos!$L$5:$L$1004,"&gt;0",Abastecimentos!$A$5:$A$1004,"&gt;="&amp;IF($B$4="",0,$B$4),Abastecimentos!$A$5:$A$1004,"&lt;="&amp;IF($D$4="",2958465,$D$4))/SUMIFS(Abastecimentos!$L$5:$L$1004,Abastecimentos!$B$5:$B$1004,$A15,Abastecimentos!$L$5:$L$1004,"&gt;0",Abastecimentos!$A$5:$A$1004,"&gt;="&amp;IF($B$4="",0,$B$4),Abastecimentos!$A$5:$A$1004,"&lt;="&amp;IF($D$4="",2958465,$D$4)),""))</f>
        <v/>
      </c>
      <c r="H15" s="19">
        <f>IF(OR($A15="",$B15=""),"",IF($B15=0,"",$C15/$B15))</f>
        <v/>
      </c>
      <c r="I15" s="15" t="n"/>
    </row>
    <row r="16">
      <c r="A16" s="15" t="n"/>
      <c r="B16" s="17">
        <f>IF($A16="","",SUMIFS(Abastecimentos!$G$5:$G$1004,Abastecimentos!$B$5:$B$1004,$A16,Abastecimentos!$E$5:$E$1004,"&lt;&gt;Arla 32",Abastecimentos!$A$5:$A$1004,"&gt;="&amp;IF($B$4="",0,$B$4),Abastecimentos!$A$5:$A$1004,"&lt;="&amp;IF($D$4="",2958465,$D$4)))</f>
        <v/>
      </c>
      <c r="C16" s="18">
        <f>IF($A16="","",SUMIFS(Abastecimentos!$H$5:$H$1004,Abastecimentos!$B$5:$B$1004,$A16,Abastecimentos!$E$5:$E$1004,"&lt;&gt;Arla 32",Abastecimentos!$A$5:$A$1004,"&gt;="&amp;IF($B$4="",0,$B$4),Abastecimentos!$A$5:$A$1004,"&lt;="&amp;IF($D$4="",2958465,$D$4)))</f>
        <v/>
      </c>
      <c r="D16" s="18">
        <f>IF($A16="","",SUMIFS(Abastecimentos!$H$5:$H$1004,Abastecimentos!$B$5:$B$1004,$A16,Abastecimentos!$E$5:$E$1004,"Arla 32",Abastecimentos!$A$5:$A$1004,"&gt;="&amp;IF($B$4="",0,$B$4),Abastecimentos!$A$5:$A$1004,"&lt;="&amp;IF($D$4="",2958465,$D$4)))</f>
        <v/>
      </c>
      <c r="E16" s="16">
        <f>IF($A16="","",SUMIFS(Abastecimentos!$L$5:$L$1004,Abastecimentos!$B$5:$B$1004,$A16,Abastecimentos!$A$5:$A$1004,"&gt;="&amp;IF($B$4="",0,$B$4),Abastecimentos!$A$5:$A$1004,"&lt;="&amp;IF($D$4="",2958465,$D$4)))</f>
        <v/>
      </c>
      <c r="F16" s="17">
        <f>IF($A16="","",IFERROR(SUMIFS(Abastecimentos!$L$5:$L$1004,Abastecimentos!$B$5:$B$1004,$A16,Abastecimentos!$M$5:$M$1004,"&gt;0",Abastecimentos!$A$5:$A$1004,"&gt;="&amp;IF($B$4="",0,$B$4),Abastecimentos!$A$5:$A$1004,"&lt;="&amp;IF($D$4="",2958465,$D$4))/SUMIFS(Abastecimentos!$G$5:$G$1004,Abastecimentos!$B$5:$B$1004,$A16,Abastecimentos!$M$5:$M$1004,"&gt;0",Abastecimentos!$A$5:$A$1004,"&gt;="&amp;IF($B$4="",0,$B$4),Abastecimentos!$A$5:$A$1004,"&lt;="&amp;IF($D$4="",2958465,$D$4)),""))</f>
        <v/>
      </c>
      <c r="G16" s="18">
        <f>IF($A16="","",IFERROR(SUMIFS(Abastecimentos!$H$5:$H$1004,Abastecimentos!$B$5:$B$1004,$A16,Abastecimentos!$L$5:$L$1004,"&gt;0",Abastecimentos!$A$5:$A$1004,"&gt;="&amp;IF($B$4="",0,$B$4),Abastecimentos!$A$5:$A$1004,"&lt;="&amp;IF($D$4="",2958465,$D$4))/SUMIFS(Abastecimentos!$L$5:$L$1004,Abastecimentos!$B$5:$B$1004,$A16,Abastecimentos!$L$5:$L$1004,"&gt;0",Abastecimentos!$A$5:$A$1004,"&gt;="&amp;IF($B$4="",0,$B$4),Abastecimentos!$A$5:$A$1004,"&lt;="&amp;IF($D$4="",2958465,$D$4)),""))</f>
        <v/>
      </c>
      <c r="H16" s="19">
        <f>IF(OR($A16="",$B16=""),"",IF($B16=0,"",$C16/$B16))</f>
        <v/>
      </c>
      <c r="I16" s="15" t="n"/>
    </row>
    <row r="17">
      <c r="A17" s="15" t="n"/>
      <c r="B17" s="17">
        <f>IF($A17="","",SUMIFS(Abastecimentos!$G$5:$G$1004,Abastecimentos!$B$5:$B$1004,$A17,Abastecimentos!$E$5:$E$1004,"&lt;&gt;Arla 32",Abastecimentos!$A$5:$A$1004,"&gt;="&amp;IF($B$4="",0,$B$4),Abastecimentos!$A$5:$A$1004,"&lt;="&amp;IF($D$4="",2958465,$D$4)))</f>
        <v/>
      </c>
      <c r="C17" s="18">
        <f>IF($A17="","",SUMIFS(Abastecimentos!$H$5:$H$1004,Abastecimentos!$B$5:$B$1004,$A17,Abastecimentos!$E$5:$E$1004,"&lt;&gt;Arla 32",Abastecimentos!$A$5:$A$1004,"&gt;="&amp;IF($B$4="",0,$B$4),Abastecimentos!$A$5:$A$1004,"&lt;="&amp;IF($D$4="",2958465,$D$4)))</f>
        <v/>
      </c>
      <c r="D17" s="18">
        <f>IF($A17="","",SUMIFS(Abastecimentos!$H$5:$H$1004,Abastecimentos!$B$5:$B$1004,$A17,Abastecimentos!$E$5:$E$1004,"Arla 32",Abastecimentos!$A$5:$A$1004,"&gt;="&amp;IF($B$4="",0,$B$4),Abastecimentos!$A$5:$A$1004,"&lt;="&amp;IF($D$4="",2958465,$D$4)))</f>
        <v/>
      </c>
      <c r="E17" s="16">
        <f>IF($A17="","",SUMIFS(Abastecimentos!$L$5:$L$1004,Abastecimentos!$B$5:$B$1004,$A17,Abastecimentos!$A$5:$A$1004,"&gt;="&amp;IF($B$4="",0,$B$4),Abastecimentos!$A$5:$A$1004,"&lt;="&amp;IF($D$4="",2958465,$D$4)))</f>
        <v/>
      </c>
      <c r="F17" s="17">
        <f>IF($A17="","",IFERROR(SUMIFS(Abastecimentos!$L$5:$L$1004,Abastecimentos!$B$5:$B$1004,$A17,Abastecimentos!$M$5:$M$1004,"&gt;0",Abastecimentos!$A$5:$A$1004,"&gt;="&amp;IF($B$4="",0,$B$4),Abastecimentos!$A$5:$A$1004,"&lt;="&amp;IF($D$4="",2958465,$D$4))/SUMIFS(Abastecimentos!$G$5:$G$1004,Abastecimentos!$B$5:$B$1004,$A17,Abastecimentos!$M$5:$M$1004,"&gt;0",Abastecimentos!$A$5:$A$1004,"&gt;="&amp;IF($B$4="",0,$B$4),Abastecimentos!$A$5:$A$1004,"&lt;="&amp;IF($D$4="",2958465,$D$4)),""))</f>
        <v/>
      </c>
      <c r="G17" s="18">
        <f>IF($A17="","",IFERROR(SUMIFS(Abastecimentos!$H$5:$H$1004,Abastecimentos!$B$5:$B$1004,$A17,Abastecimentos!$L$5:$L$1004,"&gt;0",Abastecimentos!$A$5:$A$1004,"&gt;="&amp;IF($B$4="",0,$B$4),Abastecimentos!$A$5:$A$1004,"&lt;="&amp;IF($D$4="",2958465,$D$4))/SUMIFS(Abastecimentos!$L$5:$L$1004,Abastecimentos!$B$5:$B$1004,$A17,Abastecimentos!$L$5:$L$1004,"&gt;0",Abastecimentos!$A$5:$A$1004,"&gt;="&amp;IF($B$4="",0,$B$4),Abastecimentos!$A$5:$A$1004,"&lt;="&amp;IF($D$4="",2958465,$D$4)),""))</f>
        <v/>
      </c>
      <c r="H17" s="19">
        <f>IF(OR($A17="",$B17=""),"",IF($B17=0,"",$C17/$B17))</f>
        <v/>
      </c>
      <c r="I17" s="15" t="n"/>
    </row>
    <row r="18">
      <c r="A18" s="15" t="n"/>
      <c r="B18" s="17">
        <f>IF($A18="","",SUMIFS(Abastecimentos!$G$5:$G$1004,Abastecimentos!$B$5:$B$1004,$A18,Abastecimentos!$E$5:$E$1004,"&lt;&gt;Arla 32",Abastecimentos!$A$5:$A$1004,"&gt;="&amp;IF($B$4="",0,$B$4),Abastecimentos!$A$5:$A$1004,"&lt;="&amp;IF($D$4="",2958465,$D$4)))</f>
        <v/>
      </c>
      <c r="C18" s="18">
        <f>IF($A18="","",SUMIFS(Abastecimentos!$H$5:$H$1004,Abastecimentos!$B$5:$B$1004,$A18,Abastecimentos!$E$5:$E$1004,"&lt;&gt;Arla 32",Abastecimentos!$A$5:$A$1004,"&gt;="&amp;IF($B$4="",0,$B$4),Abastecimentos!$A$5:$A$1004,"&lt;="&amp;IF($D$4="",2958465,$D$4)))</f>
        <v/>
      </c>
      <c r="D18" s="18">
        <f>IF($A18="","",SUMIFS(Abastecimentos!$H$5:$H$1004,Abastecimentos!$B$5:$B$1004,$A18,Abastecimentos!$E$5:$E$1004,"Arla 32",Abastecimentos!$A$5:$A$1004,"&gt;="&amp;IF($B$4="",0,$B$4),Abastecimentos!$A$5:$A$1004,"&lt;="&amp;IF($D$4="",2958465,$D$4)))</f>
        <v/>
      </c>
      <c r="E18" s="16">
        <f>IF($A18="","",SUMIFS(Abastecimentos!$L$5:$L$1004,Abastecimentos!$B$5:$B$1004,$A18,Abastecimentos!$A$5:$A$1004,"&gt;="&amp;IF($B$4="",0,$B$4),Abastecimentos!$A$5:$A$1004,"&lt;="&amp;IF($D$4="",2958465,$D$4)))</f>
        <v/>
      </c>
      <c r="F18" s="17">
        <f>IF($A18="","",IFERROR(SUMIFS(Abastecimentos!$L$5:$L$1004,Abastecimentos!$B$5:$B$1004,$A18,Abastecimentos!$M$5:$M$1004,"&gt;0",Abastecimentos!$A$5:$A$1004,"&gt;="&amp;IF($B$4="",0,$B$4),Abastecimentos!$A$5:$A$1004,"&lt;="&amp;IF($D$4="",2958465,$D$4))/SUMIFS(Abastecimentos!$G$5:$G$1004,Abastecimentos!$B$5:$B$1004,$A18,Abastecimentos!$M$5:$M$1004,"&gt;0",Abastecimentos!$A$5:$A$1004,"&gt;="&amp;IF($B$4="",0,$B$4),Abastecimentos!$A$5:$A$1004,"&lt;="&amp;IF($D$4="",2958465,$D$4)),""))</f>
        <v/>
      </c>
      <c r="G18" s="18">
        <f>IF($A18="","",IFERROR(SUMIFS(Abastecimentos!$H$5:$H$1004,Abastecimentos!$B$5:$B$1004,$A18,Abastecimentos!$L$5:$L$1004,"&gt;0",Abastecimentos!$A$5:$A$1004,"&gt;="&amp;IF($B$4="",0,$B$4),Abastecimentos!$A$5:$A$1004,"&lt;="&amp;IF($D$4="",2958465,$D$4))/SUMIFS(Abastecimentos!$L$5:$L$1004,Abastecimentos!$B$5:$B$1004,$A18,Abastecimentos!$L$5:$L$1004,"&gt;0",Abastecimentos!$A$5:$A$1004,"&gt;="&amp;IF($B$4="",0,$B$4),Abastecimentos!$A$5:$A$1004,"&lt;="&amp;IF($D$4="",2958465,$D$4)),""))</f>
        <v/>
      </c>
      <c r="H18" s="19">
        <f>IF(OR($A18="",$B18=""),"",IF($B18=0,"",$C18/$B18))</f>
        <v/>
      </c>
      <c r="I18" s="15" t="n"/>
    </row>
    <row r="19">
      <c r="A19" s="15" t="n"/>
      <c r="B19" s="17">
        <f>IF($A19="","",SUMIFS(Abastecimentos!$G$5:$G$1004,Abastecimentos!$B$5:$B$1004,$A19,Abastecimentos!$E$5:$E$1004,"&lt;&gt;Arla 32",Abastecimentos!$A$5:$A$1004,"&gt;="&amp;IF($B$4="",0,$B$4),Abastecimentos!$A$5:$A$1004,"&lt;="&amp;IF($D$4="",2958465,$D$4)))</f>
        <v/>
      </c>
      <c r="C19" s="18">
        <f>IF($A19="","",SUMIFS(Abastecimentos!$H$5:$H$1004,Abastecimentos!$B$5:$B$1004,$A19,Abastecimentos!$E$5:$E$1004,"&lt;&gt;Arla 32",Abastecimentos!$A$5:$A$1004,"&gt;="&amp;IF($B$4="",0,$B$4),Abastecimentos!$A$5:$A$1004,"&lt;="&amp;IF($D$4="",2958465,$D$4)))</f>
        <v/>
      </c>
      <c r="D19" s="18">
        <f>IF($A19="","",SUMIFS(Abastecimentos!$H$5:$H$1004,Abastecimentos!$B$5:$B$1004,$A19,Abastecimentos!$E$5:$E$1004,"Arla 32",Abastecimentos!$A$5:$A$1004,"&gt;="&amp;IF($B$4="",0,$B$4),Abastecimentos!$A$5:$A$1004,"&lt;="&amp;IF($D$4="",2958465,$D$4)))</f>
        <v/>
      </c>
      <c r="E19" s="16">
        <f>IF($A19="","",SUMIFS(Abastecimentos!$L$5:$L$1004,Abastecimentos!$B$5:$B$1004,$A19,Abastecimentos!$A$5:$A$1004,"&gt;="&amp;IF($B$4="",0,$B$4),Abastecimentos!$A$5:$A$1004,"&lt;="&amp;IF($D$4="",2958465,$D$4)))</f>
        <v/>
      </c>
      <c r="F19" s="17">
        <f>IF($A19="","",IFERROR(SUMIFS(Abastecimentos!$L$5:$L$1004,Abastecimentos!$B$5:$B$1004,$A19,Abastecimentos!$M$5:$M$1004,"&gt;0",Abastecimentos!$A$5:$A$1004,"&gt;="&amp;IF($B$4="",0,$B$4),Abastecimentos!$A$5:$A$1004,"&lt;="&amp;IF($D$4="",2958465,$D$4))/SUMIFS(Abastecimentos!$G$5:$G$1004,Abastecimentos!$B$5:$B$1004,$A19,Abastecimentos!$M$5:$M$1004,"&gt;0",Abastecimentos!$A$5:$A$1004,"&gt;="&amp;IF($B$4="",0,$B$4),Abastecimentos!$A$5:$A$1004,"&lt;="&amp;IF($D$4="",2958465,$D$4)),""))</f>
        <v/>
      </c>
      <c r="G19" s="18">
        <f>IF($A19="","",IFERROR(SUMIFS(Abastecimentos!$H$5:$H$1004,Abastecimentos!$B$5:$B$1004,$A19,Abastecimentos!$L$5:$L$1004,"&gt;0",Abastecimentos!$A$5:$A$1004,"&gt;="&amp;IF($B$4="",0,$B$4),Abastecimentos!$A$5:$A$1004,"&lt;="&amp;IF($D$4="",2958465,$D$4))/SUMIFS(Abastecimentos!$L$5:$L$1004,Abastecimentos!$B$5:$B$1004,$A19,Abastecimentos!$L$5:$L$1004,"&gt;0",Abastecimentos!$A$5:$A$1004,"&gt;="&amp;IF($B$4="",0,$B$4),Abastecimentos!$A$5:$A$1004,"&lt;="&amp;IF($D$4="",2958465,$D$4)),""))</f>
        <v/>
      </c>
      <c r="H19" s="19">
        <f>IF(OR($A19="",$B19=""),"",IF($B19=0,"",$C19/$B19))</f>
        <v/>
      </c>
      <c r="I19" s="15" t="n"/>
    </row>
    <row r="20">
      <c r="A20" s="15" t="n"/>
      <c r="B20" s="17">
        <f>IF($A20="","",SUMIFS(Abastecimentos!$G$5:$G$1004,Abastecimentos!$B$5:$B$1004,$A20,Abastecimentos!$E$5:$E$1004,"&lt;&gt;Arla 32",Abastecimentos!$A$5:$A$1004,"&gt;="&amp;IF($B$4="",0,$B$4),Abastecimentos!$A$5:$A$1004,"&lt;="&amp;IF($D$4="",2958465,$D$4)))</f>
        <v/>
      </c>
      <c r="C20" s="18">
        <f>IF($A20="","",SUMIFS(Abastecimentos!$H$5:$H$1004,Abastecimentos!$B$5:$B$1004,$A20,Abastecimentos!$E$5:$E$1004,"&lt;&gt;Arla 32",Abastecimentos!$A$5:$A$1004,"&gt;="&amp;IF($B$4="",0,$B$4),Abastecimentos!$A$5:$A$1004,"&lt;="&amp;IF($D$4="",2958465,$D$4)))</f>
        <v/>
      </c>
      <c r="D20" s="18">
        <f>IF($A20="","",SUMIFS(Abastecimentos!$H$5:$H$1004,Abastecimentos!$B$5:$B$1004,$A20,Abastecimentos!$E$5:$E$1004,"Arla 32",Abastecimentos!$A$5:$A$1004,"&gt;="&amp;IF($B$4="",0,$B$4),Abastecimentos!$A$5:$A$1004,"&lt;="&amp;IF($D$4="",2958465,$D$4)))</f>
        <v/>
      </c>
      <c r="E20" s="16">
        <f>IF($A20="","",SUMIFS(Abastecimentos!$L$5:$L$1004,Abastecimentos!$B$5:$B$1004,$A20,Abastecimentos!$A$5:$A$1004,"&gt;="&amp;IF($B$4="",0,$B$4),Abastecimentos!$A$5:$A$1004,"&lt;="&amp;IF($D$4="",2958465,$D$4)))</f>
        <v/>
      </c>
      <c r="F20" s="17">
        <f>IF($A20="","",IFERROR(SUMIFS(Abastecimentos!$L$5:$L$1004,Abastecimentos!$B$5:$B$1004,$A20,Abastecimentos!$M$5:$M$1004,"&gt;0",Abastecimentos!$A$5:$A$1004,"&gt;="&amp;IF($B$4="",0,$B$4),Abastecimentos!$A$5:$A$1004,"&lt;="&amp;IF($D$4="",2958465,$D$4))/SUMIFS(Abastecimentos!$G$5:$G$1004,Abastecimentos!$B$5:$B$1004,$A20,Abastecimentos!$M$5:$M$1004,"&gt;0",Abastecimentos!$A$5:$A$1004,"&gt;="&amp;IF($B$4="",0,$B$4),Abastecimentos!$A$5:$A$1004,"&lt;="&amp;IF($D$4="",2958465,$D$4)),""))</f>
        <v/>
      </c>
      <c r="G20" s="18">
        <f>IF($A20="","",IFERROR(SUMIFS(Abastecimentos!$H$5:$H$1004,Abastecimentos!$B$5:$B$1004,$A20,Abastecimentos!$L$5:$L$1004,"&gt;0",Abastecimentos!$A$5:$A$1004,"&gt;="&amp;IF($B$4="",0,$B$4),Abastecimentos!$A$5:$A$1004,"&lt;="&amp;IF($D$4="",2958465,$D$4))/SUMIFS(Abastecimentos!$L$5:$L$1004,Abastecimentos!$B$5:$B$1004,$A20,Abastecimentos!$L$5:$L$1004,"&gt;0",Abastecimentos!$A$5:$A$1004,"&gt;="&amp;IF($B$4="",0,$B$4),Abastecimentos!$A$5:$A$1004,"&lt;="&amp;IF($D$4="",2958465,$D$4)),""))</f>
        <v/>
      </c>
      <c r="H20" s="19">
        <f>IF(OR($A20="",$B20=""),"",IF($B20=0,"",$C20/$B20))</f>
        <v/>
      </c>
      <c r="I20" s="15" t="n"/>
    </row>
    <row r="21">
      <c r="A21" s="15" t="n"/>
      <c r="B21" s="17">
        <f>IF($A21="","",SUMIFS(Abastecimentos!$G$5:$G$1004,Abastecimentos!$B$5:$B$1004,$A21,Abastecimentos!$E$5:$E$1004,"&lt;&gt;Arla 32",Abastecimentos!$A$5:$A$1004,"&gt;="&amp;IF($B$4="",0,$B$4),Abastecimentos!$A$5:$A$1004,"&lt;="&amp;IF($D$4="",2958465,$D$4)))</f>
        <v/>
      </c>
      <c r="C21" s="18">
        <f>IF($A21="","",SUMIFS(Abastecimentos!$H$5:$H$1004,Abastecimentos!$B$5:$B$1004,$A21,Abastecimentos!$E$5:$E$1004,"&lt;&gt;Arla 32",Abastecimentos!$A$5:$A$1004,"&gt;="&amp;IF($B$4="",0,$B$4),Abastecimentos!$A$5:$A$1004,"&lt;="&amp;IF($D$4="",2958465,$D$4)))</f>
        <v/>
      </c>
      <c r="D21" s="18">
        <f>IF($A21="","",SUMIFS(Abastecimentos!$H$5:$H$1004,Abastecimentos!$B$5:$B$1004,$A21,Abastecimentos!$E$5:$E$1004,"Arla 32",Abastecimentos!$A$5:$A$1004,"&gt;="&amp;IF($B$4="",0,$B$4),Abastecimentos!$A$5:$A$1004,"&lt;="&amp;IF($D$4="",2958465,$D$4)))</f>
        <v/>
      </c>
      <c r="E21" s="16">
        <f>IF($A21="","",SUMIFS(Abastecimentos!$L$5:$L$1004,Abastecimentos!$B$5:$B$1004,$A21,Abastecimentos!$A$5:$A$1004,"&gt;="&amp;IF($B$4="",0,$B$4),Abastecimentos!$A$5:$A$1004,"&lt;="&amp;IF($D$4="",2958465,$D$4)))</f>
        <v/>
      </c>
      <c r="F21" s="17">
        <f>IF($A21="","",IFERROR(SUMIFS(Abastecimentos!$L$5:$L$1004,Abastecimentos!$B$5:$B$1004,$A21,Abastecimentos!$M$5:$M$1004,"&gt;0",Abastecimentos!$A$5:$A$1004,"&gt;="&amp;IF($B$4="",0,$B$4),Abastecimentos!$A$5:$A$1004,"&lt;="&amp;IF($D$4="",2958465,$D$4))/SUMIFS(Abastecimentos!$G$5:$G$1004,Abastecimentos!$B$5:$B$1004,$A21,Abastecimentos!$M$5:$M$1004,"&gt;0",Abastecimentos!$A$5:$A$1004,"&gt;="&amp;IF($B$4="",0,$B$4),Abastecimentos!$A$5:$A$1004,"&lt;="&amp;IF($D$4="",2958465,$D$4)),""))</f>
        <v/>
      </c>
      <c r="G21" s="18">
        <f>IF($A21="","",IFERROR(SUMIFS(Abastecimentos!$H$5:$H$1004,Abastecimentos!$B$5:$B$1004,$A21,Abastecimentos!$L$5:$L$1004,"&gt;0",Abastecimentos!$A$5:$A$1004,"&gt;="&amp;IF($B$4="",0,$B$4),Abastecimentos!$A$5:$A$1004,"&lt;="&amp;IF($D$4="",2958465,$D$4))/SUMIFS(Abastecimentos!$L$5:$L$1004,Abastecimentos!$B$5:$B$1004,$A21,Abastecimentos!$L$5:$L$1004,"&gt;0",Abastecimentos!$A$5:$A$1004,"&gt;="&amp;IF($B$4="",0,$B$4),Abastecimentos!$A$5:$A$1004,"&lt;="&amp;IF($D$4="",2958465,$D$4)),""))</f>
        <v/>
      </c>
      <c r="H21" s="19">
        <f>IF(OR($A21="",$B21=""),"",IF($B21=0,"",$C21/$B21))</f>
        <v/>
      </c>
      <c r="I21" s="15" t="n"/>
    </row>
    <row r="22">
      <c r="A22" s="15" t="n"/>
      <c r="B22" s="17">
        <f>IF($A22="","",SUMIFS(Abastecimentos!$G$5:$G$1004,Abastecimentos!$B$5:$B$1004,$A22,Abastecimentos!$E$5:$E$1004,"&lt;&gt;Arla 32",Abastecimentos!$A$5:$A$1004,"&gt;="&amp;IF($B$4="",0,$B$4),Abastecimentos!$A$5:$A$1004,"&lt;="&amp;IF($D$4="",2958465,$D$4)))</f>
        <v/>
      </c>
      <c r="C22" s="18">
        <f>IF($A22="","",SUMIFS(Abastecimentos!$H$5:$H$1004,Abastecimentos!$B$5:$B$1004,$A22,Abastecimentos!$E$5:$E$1004,"&lt;&gt;Arla 32",Abastecimentos!$A$5:$A$1004,"&gt;="&amp;IF($B$4="",0,$B$4),Abastecimentos!$A$5:$A$1004,"&lt;="&amp;IF($D$4="",2958465,$D$4)))</f>
        <v/>
      </c>
      <c r="D22" s="18">
        <f>IF($A22="","",SUMIFS(Abastecimentos!$H$5:$H$1004,Abastecimentos!$B$5:$B$1004,$A22,Abastecimentos!$E$5:$E$1004,"Arla 32",Abastecimentos!$A$5:$A$1004,"&gt;="&amp;IF($B$4="",0,$B$4),Abastecimentos!$A$5:$A$1004,"&lt;="&amp;IF($D$4="",2958465,$D$4)))</f>
        <v/>
      </c>
      <c r="E22" s="16">
        <f>IF($A22="","",SUMIFS(Abastecimentos!$L$5:$L$1004,Abastecimentos!$B$5:$B$1004,$A22,Abastecimentos!$A$5:$A$1004,"&gt;="&amp;IF($B$4="",0,$B$4),Abastecimentos!$A$5:$A$1004,"&lt;="&amp;IF($D$4="",2958465,$D$4)))</f>
        <v/>
      </c>
      <c r="F22" s="17">
        <f>IF($A22="","",IFERROR(SUMIFS(Abastecimentos!$L$5:$L$1004,Abastecimentos!$B$5:$B$1004,$A22,Abastecimentos!$M$5:$M$1004,"&gt;0",Abastecimentos!$A$5:$A$1004,"&gt;="&amp;IF($B$4="",0,$B$4),Abastecimentos!$A$5:$A$1004,"&lt;="&amp;IF($D$4="",2958465,$D$4))/SUMIFS(Abastecimentos!$G$5:$G$1004,Abastecimentos!$B$5:$B$1004,$A22,Abastecimentos!$M$5:$M$1004,"&gt;0",Abastecimentos!$A$5:$A$1004,"&gt;="&amp;IF($B$4="",0,$B$4),Abastecimentos!$A$5:$A$1004,"&lt;="&amp;IF($D$4="",2958465,$D$4)),""))</f>
        <v/>
      </c>
      <c r="G22" s="18">
        <f>IF($A22="","",IFERROR(SUMIFS(Abastecimentos!$H$5:$H$1004,Abastecimentos!$B$5:$B$1004,$A22,Abastecimentos!$L$5:$L$1004,"&gt;0",Abastecimentos!$A$5:$A$1004,"&gt;="&amp;IF($B$4="",0,$B$4),Abastecimentos!$A$5:$A$1004,"&lt;="&amp;IF($D$4="",2958465,$D$4))/SUMIFS(Abastecimentos!$L$5:$L$1004,Abastecimentos!$B$5:$B$1004,$A22,Abastecimentos!$L$5:$L$1004,"&gt;0",Abastecimentos!$A$5:$A$1004,"&gt;="&amp;IF($B$4="",0,$B$4),Abastecimentos!$A$5:$A$1004,"&lt;="&amp;IF($D$4="",2958465,$D$4)),""))</f>
        <v/>
      </c>
      <c r="H22" s="19">
        <f>IF(OR($A22="",$B22=""),"",IF($B22=0,"",$C22/$B22))</f>
        <v/>
      </c>
      <c r="I22" s="15" t="n"/>
    </row>
    <row r="23">
      <c r="A23" s="15" t="n"/>
      <c r="B23" s="17">
        <f>IF($A23="","",SUMIFS(Abastecimentos!$G$5:$G$1004,Abastecimentos!$B$5:$B$1004,$A23,Abastecimentos!$E$5:$E$1004,"&lt;&gt;Arla 32",Abastecimentos!$A$5:$A$1004,"&gt;="&amp;IF($B$4="",0,$B$4),Abastecimentos!$A$5:$A$1004,"&lt;="&amp;IF($D$4="",2958465,$D$4)))</f>
        <v/>
      </c>
      <c r="C23" s="18">
        <f>IF($A23="","",SUMIFS(Abastecimentos!$H$5:$H$1004,Abastecimentos!$B$5:$B$1004,$A23,Abastecimentos!$E$5:$E$1004,"&lt;&gt;Arla 32",Abastecimentos!$A$5:$A$1004,"&gt;="&amp;IF($B$4="",0,$B$4),Abastecimentos!$A$5:$A$1004,"&lt;="&amp;IF($D$4="",2958465,$D$4)))</f>
        <v/>
      </c>
      <c r="D23" s="18">
        <f>IF($A23="","",SUMIFS(Abastecimentos!$H$5:$H$1004,Abastecimentos!$B$5:$B$1004,$A23,Abastecimentos!$E$5:$E$1004,"Arla 32",Abastecimentos!$A$5:$A$1004,"&gt;="&amp;IF($B$4="",0,$B$4),Abastecimentos!$A$5:$A$1004,"&lt;="&amp;IF($D$4="",2958465,$D$4)))</f>
        <v/>
      </c>
      <c r="E23" s="16">
        <f>IF($A23="","",SUMIFS(Abastecimentos!$L$5:$L$1004,Abastecimentos!$B$5:$B$1004,$A23,Abastecimentos!$A$5:$A$1004,"&gt;="&amp;IF($B$4="",0,$B$4),Abastecimentos!$A$5:$A$1004,"&lt;="&amp;IF($D$4="",2958465,$D$4)))</f>
        <v/>
      </c>
      <c r="F23" s="17">
        <f>IF($A23="","",IFERROR(SUMIFS(Abastecimentos!$L$5:$L$1004,Abastecimentos!$B$5:$B$1004,$A23,Abastecimentos!$M$5:$M$1004,"&gt;0",Abastecimentos!$A$5:$A$1004,"&gt;="&amp;IF($B$4="",0,$B$4),Abastecimentos!$A$5:$A$1004,"&lt;="&amp;IF($D$4="",2958465,$D$4))/SUMIFS(Abastecimentos!$G$5:$G$1004,Abastecimentos!$B$5:$B$1004,$A23,Abastecimentos!$M$5:$M$1004,"&gt;0",Abastecimentos!$A$5:$A$1004,"&gt;="&amp;IF($B$4="",0,$B$4),Abastecimentos!$A$5:$A$1004,"&lt;="&amp;IF($D$4="",2958465,$D$4)),""))</f>
        <v/>
      </c>
      <c r="G23" s="18">
        <f>IF($A23="","",IFERROR(SUMIFS(Abastecimentos!$H$5:$H$1004,Abastecimentos!$B$5:$B$1004,$A23,Abastecimentos!$L$5:$L$1004,"&gt;0",Abastecimentos!$A$5:$A$1004,"&gt;="&amp;IF($B$4="",0,$B$4),Abastecimentos!$A$5:$A$1004,"&lt;="&amp;IF($D$4="",2958465,$D$4))/SUMIFS(Abastecimentos!$L$5:$L$1004,Abastecimentos!$B$5:$B$1004,$A23,Abastecimentos!$L$5:$L$1004,"&gt;0",Abastecimentos!$A$5:$A$1004,"&gt;="&amp;IF($B$4="",0,$B$4),Abastecimentos!$A$5:$A$1004,"&lt;="&amp;IF($D$4="",2958465,$D$4)),""))</f>
        <v/>
      </c>
      <c r="H23" s="19">
        <f>IF(OR($A23="",$B23=""),"",IF($B23=0,"",$C23/$B23))</f>
        <v/>
      </c>
      <c r="I23" s="15" t="n"/>
    </row>
    <row r="24">
      <c r="A24" s="15" t="n"/>
      <c r="B24" s="17">
        <f>IF($A24="","",SUMIFS(Abastecimentos!$G$5:$G$1004,Abastecimentos!$B$5:$B$1004,$A24,Abastecimentos!$E$5:$E$1004,"&lt;&gt;Arla 32",Abastecimentos!$A$5:$A$1004,"&gt;="&amp;IF($B$4="",0,$B$4),Abastecimentos!$A$5:$A$1004,"&lt;="&amp;IF($D$4="",2958465,$D$4)))</f>
        <v/>
      </c>
      <c r="C24" s="18">
        <f>IF($A24="","",SUMIFS(Abastecimentos!$H$5:$H$1004,Abastecimentos!$B$5:$B$1004,$A24,Abastecimentos!$E$5:$E$1004,"&lt;&gt;Arla 32",Abastecimentos!$A$5:$A$1004,"&gt;="&amp;IF($B$4="",0,$B$4),Abastecimentos!$A$5:$A$1004,"&lt;="&amp;IF($D$4="",2958465,$D$4)))</f>
        <v/>
      </c>
      <c r="D24" s="18">
        <f>IF($A24="","",SUMIFS(Abastecimentos!$H$5:$H$1004,Abastecimentos!$B$5:$B$1004,$A24,Abastecimentos!$E$5:$E$1004,"Arla 32",Abastecimentos!$A$5:$A$1004,"&gt;="&amp;IF($B$4="",0,$B$4),Abastecimentos!$A$5:$A$1004,"&lt;="&amp;IF($D$4="",2958465,$D$4)))</f>
        <v/>
      </c>
      <c r="E24" s="16">
        <f>IF($A24="","",SUMIFS(Abastecimentos!$L$5:$L$1004,Abastecimentos!$B$5:$B$1004,$A24,Abastecimentos!$A$5:$A$1004,"&gt;="&amp;IF($B$4="",0,$B$4),Abastecimentos!$A$5:$A$1004,"&lt;="&amp;IF($D$4="",2958465,$D$4)))</f>
        <v/>
      </c>
      <c r="F24" s="17">
        <f>IF($A24="","",IFERROR(SUMIFS(Abastecimentos!$L$5:$L$1004,Abastecimentos!$B$5:$B$1004,$A24,Abastecimentos!$M$5:$M$1004,"&gt;0",Abastecimentos!$A$5:$A$1004,"&gt;="&amp;IF($B$4="",0,$B$4),Abastecimentos!$A$5:$A$1004,"&lt;="&amp;IF($D$4="",2958465,$D$4))/SUMIFS(Abastecimentos!$G$5:$G$1004,Abastecimentos!$B$5:$B$1004,$A24,Abastecimentos!$M$5:$M$1004,"&gt;0",Abastecimentos!$A$5:$A$1004,"&gt;="&amp;IF($B$4="",0,$B$4),Abastecimentos!$A$5:$A$1004,"&lt;="&amp;IF($D$4="",2958465,$D$4)),""))</f>
        <v/>
      </c>
      <c r="G24" s="18">
        <f>IF($A24="","",IFERROR(SUMIFS(Abastecimentos!$H$5:$H$1004,Abastecimentos!$B$5:$B$1004,$A24,Abastecimentos!$L$5:$L$1004,"&gt;0",Abastecimentos!$A$5:$A$1004,"&gt;="&amp;IF($B$4="",0,$B$4),Abastecimentos!$A$5:$A$1004,"&lt;="&amp;IF($D$4="",2958465,$D$4))/SUMIFS(Abastecimentos!$L$5:$L$1004,Abastecimentos!$B$5:$B$1004,$A24,Abastecimentos!$L$5:$L$1004,"&gt;0",Abastecimentos!$A$5:$A$1004,"&gt;="&amp;IF($B$4="",0,$B$4),Abastecimentos!$A$5:$A$1004,"&lt;="&amp;IF($D$4="",2958465,$D$4)),""))</f>
        <v/>
      </c>
      <c r="H24" s="19">
        <f>IF(OR($A24="",$B24=""),"",IF($B24=0,"",$C24/$B24))</f>
        <v/>
      </c>
      <c r="I24" s="15" t="n"/>
    </row>
    <row r="25">
      <c r="A25" s="15" t="n"/>
      <c r="B25" s="17">
        <f>IF($A25="","",SUMIFS(Abastecimentos!$G$5:$G$1004,Abastecimentos!$B$5:$B$1004,$A25,Abastecimentos!$E$5:$E$1004,"&lt;&gt;Arla 32",Abastecimentos!$A$5:$A$1004,"&gt;="&amp;IF($B$4="",0,$B$4),Abastecimentos!$A$5:$A$1004,"&lt;="&amp;IF($D$4="",2958465,$D$4)))</f>
        <v/>
      </c>
      <c r="C25" s="18">
        <f>IF($A25="","",SUMIFS(Abastecimentos!$H$5:$H$1004,Abastecimentos!$B$5:$B$1004,$A25,Abastecimentos!$E$5:$E$1004,"&lt;&gt;Arla 32",Abastecimentos!$A$5:$A$1004,"&gt;="&amp;IF($B$4="",0,$B$4),Abastecimentos!$A$5:$A$1004,"&lt;="&amp;IF($D$4="",2958465,$D$4)))</f>
        <v/>
      </c>
      <c r="D25" s="18">
        <f>IF($A25="","",SUMIFS(Abastecimentos!$H$5:$H$1004,Abastecimentos!$B$5:$B$1004,$A25,Abastecimentos!$E$5:$E$1004,"Arla 32",Abastecimentos!$A$5:$A$1004,"&gt;="&amp;IF($B$4="",0,$B$4),Abastecimentos!$A$5:$A$1004,"&lt;="&amp;IF($D$4="",2958465,$D$4)))</f>
        <v/>
      </c>
      <c r="E25" s="16">
        <f>IF($A25="","",SUMIFS(Abastecimentos!$L$5:$L$1004,Abastecimentos!$B$5:$B$1004,$A25,Abastecimentos!$A$5:$A$1004,"&gt;="&amp;IF($B$4="",0,$B$4),Abastecimentos!$A$5:$A$1004,"&lt;="&amp;IF($D$4="",2958465,$D$4)))</f>
        <v/>
      </c>
      <c r="F25" s="17">
        <f>IF($A25="","",IFERROR(SUMIFS(Abastecimentos!$L$5:$L$1004,Abastecimentos!$B$5:$B$1004,$A25,Abastecimentos!$M$5:$M$1004,"&gt;0",Abastecimentos!$A$5:$A$1004,"&gt;="&amp;IF($B$4="",0,$B$4),Abastecimentos!$A$5:$A$1004,"&lt;="&amp;IF($D$4="",2958465,$D$4))/SUMIFS(Abastecimentos!$G$5:$G$1004,Abastecimentos!$B$5:$B$1004,$A25,Abastecimentos!$M$5:$M$1004,"&gt;0",Abastecimentos!$A$5:$A$1004,"&gt;="&amp;IF($B$4="",0,$B$4),Abastecimentos!$A$5:$A$1004,"&lt;="&amp;IF($D$4="",2958465,$D$4)),""))</f>
        <v/>
      </c>
      <c r="G25" s="18">
        <f>IF($A25="","",IFERROR(SUMIFS(Abastecimentos!$H$5:$H$1004,Abastecimentos!$B$5:$B$1004,$A25,Abastecimentos!$L$5:$L$1004,"&gt;0",Abastecimentos!$A$5:$A$1004,"&gt;="&amp;IF($B$4="",0,$B$4),Abastecimentos!$A$5:$A$1004,"&lt;="&amp;IF($D$4="",2958465,$D$4))/SUMIFS(Abastecimentos!$L$5:$L$1004,Abastecimentos!$B$5:$B$1004,$A25,Abastecimentos!$L$5:$L$1004,"&gt;0",Abastecimentos!$A$5:$A$1004,"&gt;="&amp;IF($B$4="",0,$B$4),Abastecimentos!$A$5:$A$1004,"&lt;="&amp;IF($D$4="",2958465,$D$4)),""))</f>
        <v/>
      </c>
      <c r="H25" s="19">
        <f>IF(OR($A25="",$B25=""),"",IF($B25=0,"",$C25/$B25))</f>
        <v/>
      </c>
      <c r="I25" s="15" t="n"/>
    </row>
    <row r="26">
      <c r="A26" s="15" t="n"/>
      <c r="B26" s="17">
        <f>IF($A26="","",SUMIFS(Abastecimentos!$G$5:$G$1004,Abastecimentos!$B$5:$B$1004,$A26,Abastecimentos!$E$5:$E$1004,"&lt;&gt;Arla 32",Abastecimentos!$A$5:$A$1004,"&gt;="&amp;IF($B$4="",0,$B$4),Abastecimentos!$A$5:$A$1004,"&lt;="&amp;IF($D$4="",2958465,$D$4)))</f>
        <v/>
      </c>
      <c r="C26" s="18">
        <f>IF($A26="","",SUMIFS(Abastecimentos!$H$5:$H$1004,Abastecimentos!$B$5:$B$1004,$A26,Abastecimentos!$E$5:$E$1004,"&lt;&gt;Arla 32",Abastecimentos!$A$5:$A$1004,"&gt;="&amp;IF($B$4="",0,$B$4),Abastecimentos!$A$5:$A$1004,"&lt;="&amp;IF($D$4="",2958465,$D$4)))</f>
        <v/>
      </c>
      <c r="D26" s="18">
        <f>IF($A26="","",SUMIFS(Abastecimentos!$H$5:$H$1004,Abastecimentos!$B$5:$B$1004,$A26,Abastecimentos!$E$5:$E$1004,"Arla 32",Abastecimentos!$A$5:$A$1004,"&gt;="&amp;IF($B$4="",0,$B$4),Abastecimentos!$A$5:$A$1004,"&lt;="&amp;IF($D$4="",2958465,$D$4)))</f>
        <v/>
      </c>
      <c r="E26" s="16">
        <f>IF($A26="","",SUMIFS(Abastecimentos!$L$5:$L$1004,Abastecimentos!$B$5:$B$1004,$A26,Abastecimentos!$A$5:$A$1004,"&gt;="&amp;IF($B$4="",0,$B$4),Abastecimentos!$A$5:$A$1004,"&lt;="&amp;IF($D$4="",2958465,$D$4)))</f>
        <v/>
      </c>
      <c r="F26" s="17">
        <f>IF($A26="","",IFERROR(SUMIFS(Abastecimentos!$L$5:$L$1004,Abastecimentos!$B$5:$B$1004,$A26,Abastecimentos!$M$5:$M$1004,"&gt;0",Abastecimentos!$A$5:$A$1004,"&gt;="&amp;IF($B$4="",0,$B$4),Abastecimentos!$A$5:$A$1004,"&lt;="&amp;IF($D$4="",2958465,$D$4))/SUMIFS(Abastecimentos!$G$5:$G$1004,Abastecimentos!$B$5:$B$1004,$A26,Abastecimentos!$M$5:$M$1004,"&gt;0",Abastecimentos!$A$5:$A$1004,"&gt;="&amp;IF($B$4="",0,$B$4),Abastecimentos!$A$5:$A$1004,"&lt;="&amp;IF($D$4="",2958465,$D$4)),""))</f>
        <v/>
      </c>
      <c r="G26" s="18">
        <f>IF($A26="","",IFERROR(SUMIFS(Abastecimentos!$H$5:$H$1004,Abastecimentos!$B$5:$B$1004,$A26,Abastecimentos!$L$5:$L$1004,"&gt;0",Abastecimentos!$A$5:$A$1004,"&gt;="&amp;IF($B$4="",0,$B$4),Abastecimentos!$A$5:$A$1004,"&lt;="&amp;IF($D$4="",2958465,$D$4))/SUMIFS(Abastecimentos!$L$5:$L$1004,Abastecimentos!$B$5:$B$1004,$A26,Abastecimentos!$L$5:$L$1004,"&gt;0",Abastecimentos!$A$5:$A$1004,"&gt;="&amp;IF($B$4="",0,$B$4),Abastecimentos!$A$5:$A$1004,"&lt;="&amp;IF($D$4="",2958465,$D$4)),""))</f>
        <v/>
      </c>
      <c r="H26" s="19">
        <f>IF(OR($A26="",$B26=""),"",IF($B26=0,"",$C26/$B26))</f>
        <v/>
      </c>
      <c r="I26" s="15" t="n"/>
    </row>
    <row r="27">
      <c r="A27" s="15" t="n"/>
      <c r="B27" s="17">
        <f>IF($A27="","",SUMIFS(Abastecimentos!$G$5:$G$1004,Abastecimentos!$B$5:$B$1004,$A27,Abastecimentos!$E$5:$E$1004,"&lt;&gt;Arla 32",Abastecimentos!$A$5:$A$1004,"&gt;="&amp;IF($B$4="",0,$B$4),Abastecimentos!$A$5:$A$1004,"&lt;="&amp;IF($D$4="",2958465,$D$4)))</f>
        <v/>
      </c>
      <c r="C27" s="18">
        <f>IF($A27="","",SUMIFS(Abastecimentos!$H$5:$H$1004,Abastecimentos!$B$5:$B$1004,$A27,Abastecimentos!$E$5:$E$1004,"&lt;&gt;Arla 32",Abastecimentos!$A$5:$A$1004,"&gt;="&amp;IF($B$4="",0,$B$4),Abastecimentos!$A$5:$A$1004,"&lt;="&amp;IF($D$4="",2958465,$D$4)))</f>
        <v/>
      </c>
      <c r="D27" s="18">
        <f>IF($A27="","",SUMIFS(Abastecimentos!$H$5:$H$1004,Abastecimentos!$B$5:$B$1004,$A27,Abastecimentos!$E$5:$E$1004,"Arla 32",Abastecimentos!$A$5:$A$1004,"&gt;="&amp;IF($B$4="",0,$B$4),Abastecimentos!$A$5:$A$1004,"&lt;="&amp;IF($D$4="",2958465,$D$4)))</f>
        <v/>
      </c>
      <c r="E27" s="16">
        <f>IF($A27="","",SUMIFS(Abastecimentos!$L$5:$L$1004,Abastecimentos!$B$5:$B$1004,$A27,Abastecimentos!$A$5:$A$1004,"&gt;="&amp;IF($B$4="",0,$B$4),Abastecimentos!$A$5:$A$1004,"&lt;="&amp;IF($D$4="",2958465,$D$4)))</f>
        <v/>
      </c>
      <c r="F27" s="17">
        <f>IF($A27="","",IFERROR(SUMIFS(Abastecimentos!$L$5:$L$1004,Abastecimentos!$B$5:$B$1004,$A27,Abastecimentos!$M$5:$M$1004,"&gt;0",Abastecimentos!$A$5:$A$1004,"&gt;="&amp;IF($B$4="",0,$B$4),Abastecimentos!$A$5:$A$1004,"&lt;="&amp;IF($D$4="",2958465,$D$4))/SUMIFS(Abastecimentos!$G$5:$G$1004,Abastecimentos!$B$5:$B$1004,$A27,Abastecimentos!$M$5:$M$1004,"&gt;0",Abastecimentos!$A$5:$A$1004,"&gt;="&amp;IF($B$4="",0,$B$4),Abastecimentos!$A$5:$A$1004,"&lt;="&amp;IF($D$4="",2958465,$D$4)),""))</f>
        <v/>
      </c>
      <c r="G27" s="18">
        <f>IF($A27="","",IFERROR(SUMIFS(Abastecimentos!$H$5:$H$1004,Abastecimentos!$B$5:$B$1004,$A27,Abastecimentos!$L$5:$L$1004,"&gt;0",Abastecimentos!$A$5:$A$1004,"&gt;="&amp;IF($B$4="",0,$B$4),Abastecimentos!$A$5:$A$1004,"&lt;="&amp;IF($D$4="",2958465,$D$4))/SUMIFS(Abastecimentos!$L$5:$L$1004,Abastecimentos!$B$5:$B$1004,$A27,Abastecimentos!$L$5:$L$1004,"&gt;0",Abastecimentos!$A$5:$A$1004,"&gt;="&amp;IF($B$4="",0,$B$4),Abastecimentos!$A$5:$A$1004,"&lt;="&amp;IF($D$4="",2958465,$D$4)),""))</f>
        <v/>
      </c>
      <c r="H27" s="19">
        <f>IF(OR($A27="",$B27=""),"",IF($B27=0,"",$C27/$B27))</f>
        <v/>
      </c>
      <c r="I27" s="15" t="n"/>
    </row>
    <row r="28">
      <c r="A28" s="15" t="n"/>
      <c r="B28" s="17">
        <f>IF($A28="","",SUMIFS(Abastecimentos!$G$5:$G$1004,Abastecimentos!$B$5:$B$1004,$A28,Abastecimentos!$E$5:$E$1004,"&lt;&gt;Arla 32",Abastecimentos!$A$5:$A$1004,"&gt;="&amp;IF($B$4="",0,$B$4),Abastecimentos!$A$5:$A$1004,"&lt;="&amp;IF($D$4="",2958465,$D$4)))</f>
        <v/>
      </c>
      <c r="C28" s="18">
        <f>IF($A28="","",SUMIFS(Abastecimentos!$H$5:$H$1004,Abastecimentos!$B$5:$B$1004,$A28,Abastecimentos!$E$5:$E$1004,"&lt;&gt;Arla 32",Abastecimentos!$A$5:$A$1004,"&gt;="&amp;IF($B$4="",0,$B$4),Abastecimentos!$A$5:$A$1004,"&lt;="&amp;IF($D$4="",2958465,$D$4)))</f>
        <v/>
      </c>
      <c r="D28" s="18">
        <f>IF($A28="","",SUMIFS(Abastecimentos!$H$5:$H$1004,Abastecimentos!$B$5:$B$1004,$A28,Abastecimentos!$E$5:$E$1004,"Arla 32",Abastecimentos!$A$5:$A$1004,"&gt;="&amp;IF($B$4="",0,$B$4),Abastecimentos!$A$5:$A$1004,"&lt;="&amp;IF($D$4="",2958465,$D$4)))</f>
        <v/>
      </c>
      <c r="E28" s="16">
        <f>IF($A28="","",SUMIFS(Abastecimentos!$L$5:$L$1004,Abastecimentos!$B$5:$B$1004,$A28,Abastecimentos!$A$5:$A$1004,"&gt;="&amp;IF($B$4="",0,$B$4),Abastecimentos!$A$5:$A$1004,"&lt;="&amp;IF($D$4="",2958465,$D$4)))</f>
        <v/>
      </c>
      <c r="F28" s="17">
        <f>IF($A28="","",IFERROR(SUMIFS(Abastecimentos!$L$5:$L$1004,Abastecimentos!$B$5:$B$1004,$A28,Abastecimentos!$M$5:$M$1004,"&gt;0",Abastecimentos!$A$5:$A$1004,"&gt;="&amp;IF($B$4="",0,$B$4),Abastecimentos!$A$5:$A$1004,"&lt;="&amp;IF($D$4="",2958465,$D$4))/SUMIFS(Abastecimentos!$G$5:$G$1004,Abastecimentos!$B$5:$B$1004,$A28,Abastecimentos!$M$5:$M$1004,"&gt;0",Abastecimentos!$A$5:$A$1004,"&gt;="&amp;IF($B$4="",0,$B$4),Abastecimentos!$A$5:$A$1004,"&lt;="&amp;IF($D$4="",2958465,$D$4)),""))</f>
        <v/>
      </c>
      <c r="G28" s="18">
        <f>IF($A28="","",IFERROR(SUMIFS(Abastecimentos!$H$5:$H$1004,Abastecimentos!$B$5:$B$1004,$A28,Abastecimentos!$L$5:$L$1004,"&gt;0",Abastecimentos!$A$5:$A$1004,"&gt;="&amp;IF($B$4="",0,$B$4),Abastecimentos!$A$5:$A$1004,"&lt;="&amp;IF($D$4="",2958465,$D$4))/SUMIFS(Abastecimentos!$L$5:$L$1004,Abastecimentos!$B$5:$B$1004,$A28,Abastecimentos!$L$5:$L$1004,"&gt;0",Abastecimentos!$A$5:$A$1004,"&gt;="&amp;IF($B$4="",0,$B$4),Abastecimentos!$A$5:$A$1004,"&lt;="&amp;IF($D$4="",2958465,$D$4)),""))</f>
        <v/>
      </c>
      <c r="H28" s="19">
        <f>IF(OR($A28="",$B28=""),"",IF($B28=0,"",$C28/$B28))</f>
        <v/>
      </c>
      <c r="I28" s="15" t="n"/>
    </row>
    <row r="29">
      <c r="A29" s="15" t="n"/>
      <c r="B29" s="17">
        <f>IF($A29="","",SUMIFS(Abastecimentos!$G$5:$G$1004,Abastecimentos!$B$5:$B$1004,$A29,Abastecimentos!$E$5:$E$1004,"&lt;&gt;Arla 32",Abastecimentos!$A$5:$A$1004,"&gt;="&amp;IF($B$4="",0,$B$4),Abastecimentos!$A$5:$A$1004,"&lt;="&amp;IF($D$4="",2958465,$D$4)))</f>
        <v/>
      </c>
      <c r="C29" s="18">
        <f>IF($A29="","",SUMIFS(Abastecimentos!$H$5:$H$1004,Abastecimentos!$B$5:$B$1004,$A29,Abastecimentos!$E$5:$E$1004,"&lt;&gt;Arla 32",Abastecimentos!$A$5:$A$1004,"&gt;="&amp;IF($B$4="",0,$B$4),Abastecimentos!$A$5:$A$1004,"&lt;="&amp;IF($D$4="",2958465,$D$4)))</f>
        <v/>
      </c>
      <c r="D29" s="18">
        <f>IF($A29="","",SUMIFS(Abastecimentos!$H$5:$H$1004,Abastecimentos!$B$5:$B$1004,$A29,Abastecimentos!$E$5:$E$1004,"Arla 32",Abastecimentos!$A$5:$A$1004,"&gt;="&amp;IF($B$4="",0,$B$4),Abastecimentos!$A$5:$A$1004,"&lt;="&amp;IF($D$4="",2958465,$D$4)))</f>
        <v/>
      </c>
      <c r="E29" s="16">
        <f>IF($A29="","",SUMIFS(Abastecimentos!$L$5:$L$1004,Abastecimentos!$B$5:$B$1004,$A29,Abastecimentos!$A$5:$A$1004,"&gt;="&amp;IF($B$4="",0,$B$4),Abastecimentos!$A$5:$A$1004,"&lt;="&amp;IF($D$4="",2958465,$D$4)))</f>
        <v/>
      </c>
      <c r="F29" s="17">
        <f>IF($A29="","",IFERROR(SUMIFS(Abastecimentos!$L$5:$L$1004,Abastecimentos!$B$5:$B$1004,$A29,Abastecimentos!$M$5:$M$1004,"&gt;0",Abastecimentos!$A$5:$A$1004,"&gt;="&amp;IF($B$4="",0,$B$4),Abastecimentos!$A$5:$A$1004,"&lt;="&amp;IF($D$4="",2958465,$D$4))/SUMIFS(Abastecimentos!$G$5:$G$1004,Abastecimentos!$B$5:$B$1004,$A29,Abastecimentos!$M$5:$M$1004,"&gt;0",Abastecimentos!$A$5:$A$1004,"&gt;="&amp;IF($B$4="",0,$B$4),Abastecimentos!$A$5:$A$1004,"&lt;="&amp;IF($D$4="",2958465,$D$4)),""))</f>
        <v/>
      </c>
      <c r="G29" s="18">
        <f>IF($A29="","",IFERROR(SUMIFS(Abastecimentos!$H$5:$H$1004,Abastecimentos!$B$5:$B$1004,$A29,Abastecimentos!$L$5:$L$1004,"&gt;0",Abastecimentos!$A$5:$A$1004,"&gt;="&amp;IF($B$4="",0,$B$4),Abastecimentos!$A$5:$A$1004,"&lt;="&amp;IF($D$4="",2958465,$D$4))/SUMIFS(Abastecimentos!$L$5:$L$1004,Abastecimentos!$B$5:$B$1004,$A29,Abastecimentos!$L$5:$L$1004,"&gt;0",Abastecimentos!$A$5:$A$1004,"&gt;="&amp;IF($B$4="",0,$B$4),Abastecimentos!$A$5:$A$1004,"&lt;="&amp;IF($D$4="",2958465,$D$4)),""))</f>
        <v/>
      </c>
      <c r="H29" s="19">
        <f>IF(OR($A29="",$B29=""),"",IF($B29=0,"",$C29/$B29))</f>
        <v/>
      </c>
      <c r="I29" s="15" t="n"/>
    </row>
    <row r="30">
      <c r="A30" s="15" t="n"/>
      <c r="B30" s="17">
        <f>IF($A30="","",SUMIFS(Abastecimentos!$G$5:$G$1004,Abastecimentos!$B$5:$B$1004,$A30,Abastecimentos!$E$5:$E$1004,"&lt;&gt;Arla 32",Abastecimentos!$A$5:$A$1004,"&gt;="&amp;IF($B$4="",0,$B$4),Abastecimentos!$A$5:$A$1004,"&lt;="&amp;IF($D$4="",2958465,$D$4)))</f>
        <v/>
      </c>
      <c r="C30" s="18">
        <f>IF($A30="","",SUMIFS(Abastecimentos!$H$5:$H$1004,Abastecimentos!$B$5:$B$1004,$A30,Abastecimentos!$E$5:$E$1004,"&lt;&gt;Arla 32",Abastecimentos!$A$5:$A$1004,"&gt;="&amp;IF($B$4="",0,$B$4),Abastecimentos!$A$5:$A$1004,"&lt;="&amp;IF($D$4="",2958465,$D$4)))</f>
        <v/>
      </c>
      <c r="D30" s="18">
        <f>IF($A30="","",SUMIFS(Abastecimentos!$H$5:$H$1004,Abastecimentos!$B$5:$B$1004,$A30,Abastecimentos!$E$5:$E$1004,"Arla 32",Abastecimentos!$A$5:$A$1004,"&gt;="&amp;IF($B$4="",0,$B$4),Abastecimentos!$A$5:$A$1004,"&lt;="&amp;IF($D$4="",2958465,$D$4)))</f>
        <v/>
      </c>
      <c r="E30" s="16">
        <f>IF($A30="","",SUMIFS(Abastecimentos!$L$5:$L$1004,Abastecimentos!$B$5:$B$1004,$A30,Abastecimentos!$A$5:$A$1004,"&gt;="&amp;IF($B$4="",0,$B$4),Abastecimentos!$A$5:$A$1004,"&lt;="&amp;IF($D$4="",2958465,$D$4)))</f>
        <v/>
      </c>
      <c r="F30" s="17">
        <f>IF($A30="","",IFERROR(SUMIFS(Abastecimentos!$L$5:$L$1004,Abastecimentos!$B$5:$B$1004,$A30,Abastecimentos!$M$5:$M$1004,"&gt;0",Abastecimentos!$A$5:$A$1004,"&gt;="&amp;IF($B$4="",0,$B$4),Abastecimentos!$A$5:$A$1004,"&lt;="&amp;IF($D$4="",2958465,$D$4))/SUMIFS(Abastecimentos!$G$5:$G$1004,Abastecimentos!$B$5:$B$1004,$A30,Abastecimentos!$M$5:$M$1004,"&gt;0",Abastecimentos!$A$5:$A$1004,"&gt;="&amp;IF($B$4="",0,$B$4),Abastecimentos!$A$5:$A$1004,"&lt;="&amp;IF($D$4="",2958465,$D$4)),""))</f>
        <v/>
      </c>
      <c r="G30" s="18">
        <f>IF($A30="","",IFERROR(SUMIFS(Abastecimentos!$H$5:$H$1004,Abastecimentos!$B$5:$B$1004,$A30,Abastecimentos!$L$5:$L$1004,"&gt;0",Abastecimentos!$A$5:$A$1004,"&gt;="&amp;IF($B$4="",0,$B$4),Abastecimentos!$A$5:$A$1004,"&lt;="&amp;IF($D$4="",2958465,$D$4))/SUMIFS(Abastecimentos!$L$5:$L$1004,Abastecimentos!$B$5:$B$1004,$A30,Abastecimentos!$L$5:$L$1004,"&gt;0",Abastecimentos!$A$5:$A$1004,"&gt;="&amp;IF($B$4="",0,$B$4),Abastecimentos!$A$5:$A$1004,"&lt;="&amp;IF($D$4="",2958465,$D$4)),""))</f>
        <v/>
      </c>
      <c r="H30" s="19">
        <f>IF(OR($A30="",$B30=""),"",IF($B30=0,"",$C30/$B30))</f>
        <v/>
      </c>
      <c r="I30" s="15" t="n"/>
    </row>
    <row r="31">
      <c r="A31" s="15" t="n"/>
      <c r="B31" s="17">
        <f>IF($A31="","",SUMIFS(Abastecimentos!$G$5:$G$1004,Abastecimentos!$B$5:$B$1004,$A31,Abastecimentos!$E$5:$E$1004,"&lt;&gt;Arla 32",Abastecimentos!$A$5:$A$1004,"&gt;="&amp;IF($B$4="",0,$B$4),Abastecimentos!$A$5:$A$1004,"&lt;="&amp;IF($D$4="",2958465,$D$4)))</f>
        <v/>
      </c>
      <c r="C31" s="18">
        <f>IF($A31="","",SUMIFS(Abastecimentos!$H$5:$H$1004,Abastecimentos!$B$5:$B$1004,$A31,Abastecimentos!$E$5:$E$1004,"&lt;&gt;Arla 32",Abastecimentos!$A$5:$A$1004,"&gt;="&amp;IF($B$4="",0,$B$4),Abastecimentos!$A$5:$A$1004,"&lt;="&amp;IF($D$4="",2958465,$D$4)))</f>
        <v/>
      </c>
      <c r="D31" s="18">
        <f>IF($A31="","",SUMIFS(Abastecimentos!$H$5:$H$1004,Abastecimentos!$B$5:$B$1004,$A31,Abastecimentos!$E$5:$E$1004,"Arla 32",Abastecimentos!$A$5:$A$1004,"&gt;="&amp;IF($B$4="",0,$B$4),Abastecimentos!$A$5:$A$1004,"&lt;="&amp;IF($D$4="",2958465,$D$4)))</f>
        <v/>
      </c>
      <c r="E31" s="16">
        <f>IF($A31="","",SUMIFS(Abastecimentos!$L$5:$L$1004,Abastecimentos!$B$5:$B$1004,$A31,Abastecimentos!$A$5:$A$1004,"&gt;="&amp;IF($B$4="",0,$B$4),Abastecimentos!$A$5:$A$1004,"&lt;="&amp;IF($D$4="",2958465,$D$4)))</f>
        <v/>
      </c>
      <c r="F31" s="17">
        <f>IF($A31="","",IFERROR(SUMIFS(Abastecimentos!$L$5:$L$1004,Abastecimentos!$B$5:$B$1004,$A31,Abastecimentos!$M$5:$M$1004,"&gt;0",Abastecimentos!$A$5:$A$1004,"&gt;="&amp;IF($B$4="",0,$B$4),Abastecimentos!$A$5:$A$1004,"&lt;="&amp;IF($D$4="",2958465,$D$4))/SUMIFS(Abastecimentos!$G$5:$G$1004,Abastecimentos!$B$5:$B$1004,$A31,Abastecimentos!$M$5:$M$1004,"&gt;0",Abastecimentos!$A$5:$A$1004,"&gt;="&amp;IF($B$4="",0,$B$4),Abastecimentos!$A$5:$A$1004,"&lt;="&amp;IF($D$4="",2958465,$D$4)),""))</f>
        <v/>
      </c>
      <c r="G31" s="18">
        <f>IF($A31="","",IFERROR(SUMIFS(Abastecimentos!$H$5:$H$1004,Abastecimentos!$B$5:$B$1004,$A31,Abastecimentos!$L$5:$L$1004,"&gt;0",Abastecimentos!$A$5:$A$1004,"&gt;="&amp;IF($B$4="",0,$B$4),Abastecimentos!$A$5:$A$1004,"&lt;="&amp;IF($D$4="",2958465,$D$4))/SUMIFS(Abastecimentos!$L$5:$L$1004,Abastecimentos!$B$5:$B$1004,$A31,Abastecimentos!$L$5:$L$1004,"&gt;0",Abastecimentos!$A$5:$A$1004,"&gt;="&amp;IF($B$4="",0,$B$4),Abastecimentos!$A$5:$A$1004,"&lt;="&amp;IF($D$4="",2958465,$D$4)),""))</f>
        <v/>
      </c>
      <c r="H31" s="19">
        <f>IF(OR($A31="",$B31=""),"",IF($B31=0,"",$C31/$B31))</f>
        <v/>
      </c>
      <c r="I31" s="15" t="n"/>
    </row>
    <row r="32">
      <c r="A32" s="15" t="n"/>
      <c r="B32" s="17">
        <f>IF($A32="","",SUMIFS(Abastecimentos!$G$5:$G$1004,Abastecimentos!$B$5:$B$1004,$A32,Abastecimentos!$E$5:$E$1004,"&lt;&gt;Arla 32",Abastecimentos!$A$5:$A$1004,"&gt;="&amp;IF($B$4="",0,$B$4),Abastecimentos!$A$5:$A$1004,"&lt;="&amp;IF($D$4="",2958465,$D$4)))</f>
        <v/>
      </c>
      <c r="C32" s="18">
        <f>IF($A32="","",SUMIFS(Abastecimentos!$H$5:$H$1004,Abastecimentos!$B$5:$B$1004,$A32,Abastecimentos!$E$5:$E$1004,"&lt;&gt;Arla 32",Abastecimentos!$A$5:$A$1004,"&gt;="&amp;IF($B$4="",0,$B$4),Abastecimentos!$A$5:$A$1004,"&lt;="&amp;IF($D$4="",2958465,$D$4)))</f>
        <v/>
      </c>
      <c r="D32" s="18">
        <f>IF($A32="","",SUMIFS(Abastecimentos!$H$5:$H$1004,Abastecimentos!$B$5:$B$1004,$A32,Abastecimentos!$E$5:$E$1004,"Arla 32",Abastecimentos!$A$5:$A$1004,"&gt;="&amp;IF($B$4="",0,$B$4),Abastecimentos!$A$5:$A$1004,"&lt;="&amp;IF($D$4="",2958465,$D$4)))</f>
        <v/>
      </c>
      <c r="E32" s="16">
        <f>IF($A32="","",SUMIFS(Abastecimentos!$L$5:$L$1004,Abastecimentos!$B$5:$B$1004,$A32,Abastecimentos!$A$5:$A$1004,"&gt;="&amp;IF($B$4="",0,$B$4),Abastecimentos!$A$5:$A$1004,"&lt;="&amp;IF($D$4="",2958465,$D$4)))</f>
        <v/>
      </c>
      <c r="F32" s="17">
        <f>IF($A32="","",IFERROR(SUMIFS(Abastecimentos!$L$5:$L$1004,Abastecimentos!$B$5:$B$1004,$A32,Abastecimentos!$M$5:$M$1004,"&gt;0",Abastecimentos!$A$5:$A$1004,"&gt;="&amp;IF($B$4="",0,$B$4),Abastecimentos!$A$5:$A$1004,"&lt;="&amp;IF($D$4="",2958465,$D$4))/SUMIFS(Abastecimentos!$G$5:$G$1004,Abastecimentos!$B$5:$B$1004,$A32,Abastecimentos!$M$5:$M$1004,"&gt;0",Abastecimentos!$A$5:$A$1004,"&gt;="&amp;IF($B$4="",0,$B$4),Abastecimentos!$A$5:$A$1004,"&lt;="&amp;IF($D$4="",2958465,$D$4)),""))</f>
        <v/>
      </c>
      <c r="G32" s="18">
        <f>IF($A32="","",IFERROR(SUMIFS(Abastecimentos!$H$5:$H$1004,Abastecimentos!$B$5:$B$1004,$A32,Abastecimentos!$L$5:$L$1004,"&gt;0",Abastecimentos!$A$5:$A$1004,"&gt;="&amp;IF($B$4="",0,$B$4),Abastecimentos!$A$5:$A$1004,"&lt;="&amp;IF($D$4="",2958465,$D$4))/SUMIFS(Abastecimentos!$L$5:$L$1004,Abastecimentos!$B$5:$B$1004,$A32,Abastecimentos!$L$5:$L$1004,"&gt;0",Abastecimentos!$A$5:$A$1004,"&gt;="&amp;IF($B$4="",0,$B$4),Abastecimentos!$A$5:$A$1004,"&lt;="&amp;IF($D$4="",2958465,$D$4)),""))</f>
        <v/>
      </c>
      <c r="H32" s="19">
        <f>IF(OR($A32="",$B32=""),"",IF($B32=0,"",$C32/$B32))</f>
        <v/>
      </c>
      <c r="I32" s="15" t="n"/>
    </row>
    <row r="33">
      <c r="A33" s="15" t="n"/>
      <c r="B33" s="17">
        <f>IF($A33="","",SUMIFS(Abastecimentos!$G$5:$G$1004,Abastecimentos!$B$5:$B$1004,$A33,Abastecimentos!$E$5:$E$1004,"&lt;&gt;Arla 32",Abastecimentos!$A$5:$A$1004,"&gt;="&amp;IF($B$4="",0,$B$4),Abastecimentos!$A$5:$A$1004,"&lt;="&amp;IF($D$4="",2958465,$D$4)))</f>
        <v/>
      </c>
      <c r="C33" s="18">
        <f>IF($A33="","",SUMIFS(Abastecimentos!$H$5:$H$1004,Abastecimentos!$B$5:$B$1004,$A33,Abastecimentos!$E$5:$E$1004,"&lt;&gt;Arla 32",Abastecimentos!$A$5:$A$1004,"&gt;="&amp;IF($B$4="",0,$B$4),Abastecimentos!$A$5:$A$1004,"&lt;="&amp;IF($D$4="",2958465,$D$4)))</f>
        <v/>
      </c>
      <c r="D33" s="18">
        <f>IF($A33="","",SUMIFS(Abastecimentos!$H$5:$H$1004,Abastecimentos!$B$5:$B$1004,$A33,Abastecimentos!$E$5:$E$1004,"Arla 32",Abastecimentos!$A$5:$A$1004,"&gt;="&amp;IF($B$4="",0,$B$4),Abastecimentos!$A$5:$A$1004,"&lt;="&amp;IF($D$4="",2958465,$D$4)))</f>
        <v/>
      </c>
      <c r="E33" s="16">
        <f>IF($A33="","",SUMIFS(Abastecimentos!$L$5:$L$1004,Abastecimentos!$B$5:$B$1004,$A33,Abastecimentos!$A$5:$A$1004,"&gt;="&amp;IF($B$4="",0,$B$4),Abastecimentos!$A$5:$A$1004,"&lt;="&amp;IF($D$4="",2958465,$D$4)))</f>
        <v/>
      </c>
      <c r="F33" s="17">
        <f>IF($A33="","",IFERROR(SUMIFS(Abastecimentos!$L$5:$L$1004,Abastecimentos!$B$5:$B$1004,$A33,Abastecimentos!$M$5:$M$1004,"&gt;0",Abastecimentos!$A$5:$A$1004,"&gt;="&amp;IF($B$4="",0,$B$4),Abastecimentos!$A$5:$A$1004,"&lt;="&amp;IF($D$4="",2958465,$D$4))/SUMIFS(Abastecimentos!$G$5:$G$1004,Abastecimentos!$B$5:$B$1004,$A33,Abastecimentos!$M$5:$M$1004,"&gt;0",Abastecimentos!$A$5:$A$1004,"&gt;="&amp;IF($B$4="",0,$B$4),Abastecimentos!$A$5:$A$1004,"&lt;="&amp;IF($D$4="",2958465,$D$4)),""))</f>
        <v/>
      </c>
      <c r="G33" s="18">
        <f>IF($A33="","",IFERROR(SUMIFS(Abastecimentos!$H$5:$H$1004,Abastecimentos!$B$5:$B$1004,$A33,Abastecimentos!$L$5:$L$1004,"&gt;0",Abastecimentos!$A$5:$A$1004,"&gt;="&amp;IF($B$4="",0,$B$4),Abastecimentos!$A$5:$A$1004,"&lt;="&amp;IF($D$4="",2958465,$D$4))/SUMIFS(Abastecimentos!$L$5:$L$1004,Abastecimentos!$B$5:$B$1004,$A33,Abastecimentos!$L$5:$L$1004,"&gt;0",Abastecimentos!$A$5:$A$1004,"&gt;="&amp;IF($B$4="",0,$B$4),Abastecimentos!$A$5:$A$1004,"&lt;="&amp;IF($D$4="",2958465,$D$4)),""))</f>
        <v/>
      </c>
      <c r="H33" s="19">
        <f>IF(OR($A33="",$B33=""),"",IF($B33=0,"",$C33/$B33))</f>
        <v/>
      </c>
      <c r="I33" s="15" t="n"/>
    </row>
    <row r="34">
      <c r="A34" s="15" t="n"/>
      <c r="B34" s="17">
        <f>IF($A34="","",SUMIFS(Abastecimentos!$G$5:$G$1004,Abastecimentos!$B$5:$B$1004,$A34,Abastecimentos!$E$5:$E$1004,"&lt;&gt;Arla 32",Abastecimentos!$A$5:$A$1004,"&gt;="&amp;IF($B$4="",0,$B$4),Abastecimentos!$A$5:$A$1004,"&lt;="&amp;IF($D$4="",2958465,$D$4)))</f>
        <v/>
      </c>
      <c r="C34" s="18">
        <f>IF($A34="","",SUMIFS(Abastecimentos!$H$5:$H$1004,Abastecimentos!$B$5:$B$1004,$A34,Abastecimentos!$E$5:$E$1004,"&lt;&gt;Arla 32",Abastecimentos!$A$5:$A$1004,"&gt;="&amp;IF($B$4="",0,$B$4),Abastecimentos!$A$5:$A$1004,"&lt;="&amp;IF($D$4="",2958465,$D$4)))</f>
        <v/>
      </c>
      <c r="D34" s="18">
        <f>IF($A34="","",SUMIFS(Abastecimentos!$H$5:$H$1004,Abastecimentos!$B$5:$B$1004,$A34,Abastecimentos!$E$5:$E$1004,"Arla 32",Abastecimentos!$A$5:$A$1004,"&gt;="&amp;IF($B$4="",0,$B$4),Abastecimentos!$A$5:$A$1004,"&lt;="&amp;IF($D$4="",2958465,$D$4)))</f>
        <v/>
      </c>
      <c r="E34" s="16">
        <f>IF($A34="","",SUMIFS(Abastecimentos!$L$5:$L$1004,Abastecimentos!$B$5:$B$1004,$A34,Abastecimentos!$A$5:$A$1004,"&gt;="&amp;IF($B$4="",0,$B$4),Abastecimentos!$A$5:$A$1004,"&lt;="&amp;IF($D$4="",2958465,$D$4)))</f>
        <v/>
      </c>
      <c r="F34" s="17">
        <f>IF($A34="","",IFERROR(SUMIFS(Abastecimentos!$L$5:$L$1004,Abastecimentos!$B$5:$B$1004,$A34,Abastecimentos!$M$5:$M$1004,"&gt;0",Abastecimentos!$A$5:$A$1004,"&gt;="&amp;IF($B$4="",0,$B$4),Abastecimentos!$A$5:$A$1004,"&lt;="&amp;IF($D$4="",2958465,$D$4))/SUMIFS(Abastecimentos!$G$5:$G$1004,Abastecimentos!$B$5:$B$1004,$A34,Abastecimentos!$M$5:$M$1004,"&gt;0",Abastecimentos!$A$5:$A$1004,"&gt;="&amp;IF($B$4="",0,$B$4),Abastecimentos!$A$5:$A$1004,"&lt;="&amp;IF($D$4="",2958465,$D$4)),""))</f>
        <v/>
      </c>
      <c r="G34" s="18">
        <f>IF($A34="","",IFERROR(SUMIFS(Abastecimentos!$H$5:$H$1004,Abastecimentos!$B$5:$B$1004,$A34,Abastecimentos!$L$5:$L$1004,"&gt;0",Abastecimentos!$A$5:$A$1004,"&gt;="&amp;IF($B$4="",0,$B$4),Abastecimentos!$A$5:$A$1004,"&lt;="&amp;IF($D$4="",2958465,$D$4))/SUMIFS(Abastecimentos!$L$5:$L$1004,Abastecimentos!$B$5:$B$1004,$A34,Abastecimentos!$L$5:$L$1004,"&gt;0",Abastecimentos!$A$5:$A$1004,"&gt;="&amp;IF($B$4="",0,$B$4),Abastecimentos!$A$5:$A$1004,"&lt;="&amp;IF($D$4="",2958465,$D$4)),""))</f>
        <v/>
      </c>
      <c r="H34" s="19">
        <f>IF(OR($A34="",$B34=""),"",IF($B34=0,"",$C34/$B34))</f>
        <v/>
      </c>
      <c r="I34" s="15" t="n"/>
    </row>
    <row r="35">
      <c r="A35" s="15" t="n"/>
      <c r="B35" s="17">
        <f>IF($A35="","",SUMIFS(Abastecimentos!$G$5:$G$1004,Abastecimentos!$B$5:$B$1004,$A35,Abastecimentos!$E$5:$E$1004,"&lt;&gt;Arla 32",Abastecimentos!$A$5:$A$1004,"&gt;="&amp;IF($B$4="",0,$B$4),Abastecimentos!$A$5:$A$1004,"&lt;="&amp;IF($D$4="",2958465,$D$4)))</f>
        <v/>
      </c>
      <c r="C35" s="18">
        <f>IF($A35="","",SUMIFS(Abastecimentos!$H$5:$H$1004,Abastecimentos!$B$5:$B$1004,$A35,Abastecimentos!$E$5:$E$1004,"&lt;&gt;Arla 32",Abastecimentos!$A$5:$A$1004,"&gt;="&amp;IF($B$4="",0,$B$4),Abastecimentos!$A$5:$A$1004,"&lt;="&amp;IF($D$4="",2958465,$D$4)))</f>
        <v/>
      </c>
      <c r="D35" s="18">
        <f>IF($A35="","",SUMIFS(Abastecimentos!$H$5:$H$1004,Abastecimentos!$B$5:$B$1004,$A35,Abastecimentos!$E$5:$E$1004,"Arla 32",Abastecimentos!$A$5:$A$1004,"&gt;="&amp;IF($B$4="",0,$B$4),Abastecimentos!$A$5:$A$1004,"&lt;="&amp;IF($D$4="",2958465,$D$4)))</f>
        <v/>
      </c>
      <c r="E35" s="16">
        <f>IF($A35="","",SUMIFS(Abastecimentos!$L$5:$L$1004,Abastecimentos!$B$5:$B$1004,$A35,Abastecimentos!$A$5:$A$1004,"&gt;="&amp;IF($B$4="",0,$B$4),Abastecimentos!$A$5:$A$1004,"&lt;="&amp;IF($D$4="",2958465,$D$4)))</f>
        <v/>
      </c>
      <c r="F35" s="17">
        <f>IF($A35="","",IFERROR(SUMIFS(Abastecimentos!$L$5:$L$1004,Abastecimentos!$B$5:$B$1004,$A35,Abastecimentos!$M$5:$M$1004,"&gt;0",Abastecimentos!$A$5:$A$1004,"&gt;="&amp;IF($B$4="",0,$B$4),Abastecimentos!$A$5:$A$1004,"&lt;="&amp;IF($D$4="",2958465,$D$4))/SUMIFS(Abastecimentos!$G$5:$G$1004,Abastecimentos!$B$5:$B$1004,$A35,Abastecimentos!$M$5:$M$1004,"&gt;0",Abastecimentos!$A$5:$A$1004,"&gt;="&amp;IF($B$4="",0,$B$4),Abastecimentos!$A$5:$A$1004,"&lt;="&amp;IF($D$4="",2958465,$D$4)),""))</f>
        <v/>
      </c>
      <c r="G35" s="18">
        <f>IF($A35="","",IFERROR(SUMIFS(Abastecimentos!$H$5:$H$1004,Abastecimentos!$B$5:$B$1004,$A35,Abastecimentos!$L$5:$L$1004,"&gt;0",Abastecimentos!$A$5:$A$1004,"&gt;="&amp;IF($B$4="",0,$B$4),Abastecimentos!$A$5:$A$1004,"&lt;="&amp;IF($D$4="",2958465,$D$4))/SUMIFS(Abastecimentos!$L$5:$L$1004,Abastecimentos!$B$5:$B$1004,$A35,Abastecimentos!$L$5:$L$1004,"&gt;0",Abastecimentos!$A$5:$A$1004,"&gt;="&amp;IF($B$4="",0,$B$4),Abastecimentos!$A$5:$A$1004,"&lt;="&amp;IF($D$4="",2958465,$D$4)),""))</f>
        <v/>
      </c>
      <c r="H35" s="19">
        <f>IF(OR($A35="",$B35=""),"",IF($B35=0,"",$C35/$B35))</f>
        <v/>
      </c>
      <c r="I35" s="15" t="n"/>
    </row>
    <row r="36">
      <c r="A36" s="15" t="n"/>
      <c r="B36" s="17">
        <f>IF($A36="","",SUMIFS(Abastecimentos!$G$5:$G$1004,Abastecimentos!$B$5:$B$1004,$A36,Abastecimentos!$E$5:$E$1004,"&lt;&gt;Arla 32",Abastecimentos!$A$5:$A$1004,"&gt;="&amp;IF($B$4="",0,$B$4),Abastecimentos!$A$5:$A$1004,"&lt;="&amp;IF($D$4="",2958465,$D$4)))</f>
        <v/>
      </c>
      <c r="C36" s="18">
        <f>IF($A36="","",SUMIFS(Abastecimentos!$H$5:$H$1004,Abastecimentos!$B$5:$B$1004,$A36,Abastecimentos!$E$5:$E$1004,"&lt;&gt;Arla 32",Abastecimentos!$A$5:$A$1004,"&gt;="&amp;IF($B$4="",0,$B$4),Abastecimentos!$A$5:$A$1004,"&lt;="&amp;IF($D$4="",2958465,$D$4)))</f>
        <v/>
      </c>
      <c r="D36" s="18">
        <f>IF($A36="","",SUMIFS(Abastecimentos!$H$5:$H$1004,Abastecimentos!$B$5:$B$1004,$A36,Abastecimentos!$E$5:$E$1004,"Arla 32",Abastecimentos!$A$5:$A$1004,"&gt;="&amp;IF($B$4="",0,$B$4),Abastecimentos!$A$5:$A$1004,"&lt;="&amp;IF($D$4="",2958465,$D$4)))</f>
        <v/>
      </c>
      <c r="E36" s="16">
        <f>IF($A36="","",SUMIFS(Abastecimentos!$L$5:$L$1004,Abastecimentos!$B$5:$B$1004,$A36,Abastecimentos!$A$5:$A$1004,"&gt;="&amp;IF($B$4="",0,$B$4),Abastecimentos!$A$5:$A$1004,"&lt;="&amp;IF($D$4="",2958465,$D$4)))</f>
        <v/>
      </c>
      <c r="F36" s="17">
        <f>IF($A36="","",IFERROR(SUMIFS(Abastecimentos!$L$5:$L$1004,Abastecimentos!$B$5:$B$1004,$A36,Abastecimentos!$M$5:$M$1004,"&gt;0",Abastecimentos!$A$5:$A$1004,"&gt;="&amp;IF($B$4="",0,$B$4),Abastecimentos!$A$5:$A$1004,"&lt;="&amp;IF($D$4="",2958465,$D$4))/SUMIFS(Abastecimentos!$G$5:$G$1004,Abastecimentos!$B$5:$B$1004,$A36,Abastecimentos!$M$5:$M$1004,"&gt;0",Abastecimentos!$A$5:$A$1004,"&gt;="&amp;IF($B$4="",0,$B$4),Abastecimentos!$A$5:$A$1004,"&lt;="&amp;IF($D$4="",2958465,$D$4)),""))</f>
        <v/>
      </c>
      <c r="G36" s="18">
        <f>IF($A36="","",IFERROR(SUMIFS(Abastecimentos!$H$5:$H$1004,Abastecimentos!$B$5:$B$1004,$A36,Abastecimentos!$L$5:$L$1004,"&gt;0",Abastecimentos!$A$5:$A$1004,"&gt;="&amp;IF($B$4="",0,$B$4),Abastecimentos!$A$5:$A$1004,"&lt;="&amp;IF($D$4="",2958465,$D$4))/SUMIFS(Abastecimentos!$L$5:$L$1004,Abastecimentos!$B$5:$B$1004,$A36,Abastecimentos!$L$5:$L$1004,"&gt;0",Abastecimentos!$A$5:$A$1004,"&gt;="&amp;IF($B$4="",0,$B$4),Abastecimentos!$A$5:$A$1004,"&lt;="&amp;IF($D$4="",2958465,$D$4)),""))</f>
        <v/>
      </c>
      <c r="H36" s="19">
        <f>IF(OR($A36="",$B36=""),"",IF($B36=0,"",$C36/$B36))</f>
        <v/>
      </c>
      <c r="I36" s="15" t="n"/>
    </row>
    <row r="37">
      <c r="A37" s="15" t="n"/>
      <c r="B37" s="17">
        <f>IF($A37="","",SUMIFS(Abastecimentos!$G$5:$G$1004,Abastecimentos!$B$5:$B$1004,$A37,Abastecimentos!$E$5:$E$1004,"&lt;&gt;Arla 32",Abastecimentos!$A$5:$A$1004,"&gt;="&amp;IF($B$4="",0,$B$4),Abastecimentos!$A$5:$A$1004,"&lt;="&amp;IF($D$4="",2958465,$D$4)))</f>
        <v/>
      </c>
      <c r="C37" s="18">
        <f>IF($A37="","",SUMIFS(Abastecimentos!$H$5:$H$1004,Abastecimentos!$B$5:$B$1004,$A37,Abastecimentos!$E$5:$E$1004,"&lt;&gt;Arla 32",Abastecimentos!$A$5:$A$1004,"&gt;="&amp;IF($B$4="",0,$B$4),Abastecimentos!$A$5:$A$1004,"&lt;="&amp;IF($D$4="",2958465,$D$4)))</f>
        <v/>
      </c>
      <c r="D37" s="18">
        <f>IF($A37="","",SUMIFS(Abastecimentos!$H$5:$H$1004,Abastecimentos!$B$5:$B$1004,$A37,Abastecimentos!$E$5:$E$1004,"Arla 32",Abastecimentos!$A$5:$A$1004,"&gt;="&amp;IF($B$4="",0,$B$4),Abastecimentos!$A$5:$A$1004,"&lt;="&amp;IF($D$4="",2958465,$D$4)))</f>
        <v/>
      </c>
      <c r="E37" s="16">
        <f>IF($A37="","",SUMIFS(Abastecimentos!$L$5:$L$1004,Abastecimentos!$B$5:$B$1004,$A37,Abastecimentos!$A$5:$A$1004,"&gt;="&amp;IF($B$4="",0,$B$4),Abastecimentos!$A$5:$A$1004,"&lt;="&amp;IF($D$4="",2958465,$D$4)))</f>
        <v/>
      </c>
      <c r="F37" s="17">
        <f>IF($A37="","",IFERROR(SUMIFS(Abastecimentos!$L$5:$L$1004,Abastecimentos!$B$5:$B$1004,$A37,Abastecimentos!$M$5:$M$1004,"&gt;0",Abastecimentos!$A$5:$A$1004,"&gt;="&amp;IF($B$4="",0,$B$4),Abastecimentos!$A$5:$A$1004,"&lt;="&amp;IF($D$4="",2958465,$D$4))/SUMIFS(Abastecimentos!$G$5:$G$1004,Abastecimentos!$B$5:$B$1004,$A37,Abastecimentos!$M$5:$M$1004,"&gt;0",Abastecimentos!$A$5:$A$1004,"&gt;="&amp;IF($B$4="",0,$B$4),Abastecimentos!$A$5:$A$1004,"&lt;="&amp;IF($D$4="",2958465,$D$4)),""))</f>
        <v/>
      </c>
      <c r="G37" s="18">
        <f>IF($A37="","",IFERROR(SUMIFS(Abastecimentos!$H$5:$H$1004,Abastecimentos!$B$5:$B$1004,$A37,Abastecimentos!$L$5:$L$1004,"&gt;0",Abastecimentos!$A$5:$A$1004,"&gt;="&amp;IF($B$4="",0,$B$4),Abastecimentos!$A$5:$A$1004,"&lt;="&amp;IF($D$4="",2958465,$D$4))/SUMIFS(Abastecimentos!$L$5:$L$1004,Abastecimentos!$B$5:$B$1004,$A37,Abastecimentos!$L$5:$L$1004,"&gt;0",Abastecimentos!$A$5:$A$1004,"&gt;="&amp;IF($B$4="",0,$B$4),Abastecimentos!$A$5:$A$1004,"&lt;="&amp;IF($D$4="",2958465,$D$4)),""))</f>
        <v/>
      </c>
      <c r="H37" s="19">
        <f>IF(OR($A37="",$B37=""),"",IF($B37=0,"",$C37/$B37))</f>
        <v/>
      </c>
      <c r="I37" s="15" t="n"/>
    </row>
    <row r="38">
      <c r="A38" s="15" t="n"/>
      <c r="B38" s="17">
        <f>IF($A38="","",SUMIFS(Abastecimentos!$G$5:$G$1004,Abastecimentos!$B$5:$B$1004,$A38,Abastecimentos!$E$5:$E$1004,"&lt;&gt;Arla 32",Abastecimentos!$A$5:$A$1004,"&gt;="&amp;IF($B$4="",0,$B$4),Abastecimentos!$A$5:$A$1004,"&lt;="&amp;IF($D$4="",2958465,$D$4)))</f>
        <v/>
      </c>
      <c r="C38" s="18">
        <f>IF($A38="","",SUMIFS(Abastecimentos!$H$5:$H$1004,Abastecimentos!$B$5:$B$1004,$A38,Abastecimentos!$E$5:$E$1004,"&lt;&gt;Arla 32",Abastecimentos!$A$5:$A$1004,"&gt;="&amp;IF($B$4="",0,$B$4),Abastecimentos!$A$5:$A$1004,"&lt;="&amp;IF($D$4="",2958465,$D$4)))</f>
        <v/>
      </c>
      <c r="D38" s="18">
        <f>IF($A38="","",SUMIFS(Abastecimentos!$H$5:$H$1004,Abastecimentos!$B$5:$B$1004,$A38,Abastecimentos!$E$5:$E$1004,"Arla 32",Abastecimentos!$A$5:$A$1004,"&gt;="&amp;IF($B$4="",0,$B$4),Abastecimentos!$A$5:$A$1004,"&lt;="&amp;IF($D$4="",2958465,$D$4)))</f>
        <v/>
      </c>
      <c r="E38" s="16">
        <f>IF($A38="","",SUMIFS(Abastecimentos!$L$5:$L$1004,Abastecimentos!$B$5:$B$1004,$A38,Abastecimentos!$A$5:$A$1004,"&gt;="&amp;IF($B$4="",0,$B$4),Abastecimentos!$A$5:$A$1004,"&lt;="&amp;IF($D$4="",2958465,$D$4)))</f>
        <v/>
      </c>
      <c r="F38" s="17">
        <f>IF($A38="","",IFERROR(SUMIFS(Abastecimentos!$L$5:$L$1004,Abastecimentos!$B$5:$B$1004,$A38,Abastecimentos!$M$5:$M$1004,"&gt;0",Abastecimentos!$A$5:$A$1004,"&gt;="&amp;IF($B$4="",0,$B$4),Abastecimentos!$A$5:$A$1004,"&lt;="&amp;IF($D$4="",2958465,$D$4))/SUMIFS(Abastecimentos!$G$5:$G$1004,Abastecimentos!$B$5:$B$1004,$A38,Abastecimentos!$M$5:$M$1004,"&gt;0",Abastecimentos!$A$5:$A$1004,"&gt;="&amp;IF($B$4="",0,$B$4),Abastecimentos!$A$5:$A$1004,"&lt;="&amp;IF($D$4="",2958465,$D$4)),""))</f>
        <v/>
      </c>
      <c r="G38" s="18">
        <f>IF($A38="","",IFERROR(SUMIFS(Abastecimentos!$H$5:$H$1004,Abastecimentos!$B$5:$B$1004,$A38,Abastecimentos!$L$5:$L$1004,"&gt;0",Abastecimentos!$A$5:$A$1004,"&gt;="&amp;IF($B$4="",0,$B$4),Abastecimentos!$A$5:$A$1004,"&lt;="&amp;IF($D$4="",2958465,$D$4))/SUMIFS(Abastecimentos!$L$5:$L$1004,Abastecimentos!$B$5:$B$1004,$A38,Abastecimentos!$L$5:$L$1004,"&gt;0",Abastecimentos!$A$5:$A$1004,"&gt;="&amp;IF($B$4="",0,$B$4),Abastecimentos!$A$5:$A$1004,"&lt;="&amp;IF($D$4="",2958465,$D$4)),""))</f>
        <v/>
      </c>
      <c r="H38" s="19">
        <f>IF(OR($A38="",$B38=""),"",IF($B38=0,"",$C38/$B38))</f>
        <v/>
      </c>
      <c r="I38" s="15" t="n"/>
    </row>
    <row r="39">
      <c r="A39" s="15" t="n"/>
      <c r="B39" s="17">
        <f>IF($A39="","",SUMIFS(Abastecimentos!$G$5:$G$1004,Abastecimentos!$B$5:$B$1004,$A39,Abastecimentos!$E$5:$E$1004,"&lt;&gt;Arla 32",Abastecimentos!$A$5:$A$1004,"&gt;="&amp;IF($B$4="",0,$B$4),Abastecimentos!$A$5:$A$1004,"&lt;="&amp;IF($D$4="",2958465,$D$4)))</f>
        <v/>
      </c>
      <c r="C39" s="18">
        <f>IF($A39="","",SUMIFS(Abastecimentos!$H$5:$H$1004,Abastecimentos!$B$5:$B$1004,$A39,Abastecimentos!$E$5:$E$1004,"&lt;&gt;Arla 32",Abastecimentos!$A$5:$A$1004,"&gt;="&amp;IF($B$4="",0,$B$4),Abastecimentos!$A$5:$A$1004,"&lt;="&amp;IF($D$4="",2958465,$D$4)))</f>
        <v/>
      </c>
      <c r="D39" s="18">
        <f>IF($A39="","",SUMIFS(Abastecimentos!$H$5:$H$1004,Abastecimentos!$B$5:$B$1004,$A39,Abastecimentos!$E$5:$E$1004,"Arla 32",Abastecimentos!$A$5:$A$1004,"&gt;="&amp;IF($B$4="",0,$B$4),Abastecimentos!$A$5:$A$1004,"&lt;="&amp;IF($D$4="",2958465,$D$4)))</f>
        <v/>
      </c>
      <c r="E39" s="16">
        <f>IF($A39="","",SUMIFS(Abastecimentos!$L$5:$L$1004,Abastecimentos!$B$5:$B$1004,$A39,Abastecimentos!$A$5:$A$1004,"&gt;="&amp;IF($B$4="",0,$B$4),Abastecimentos!$A$5:$A$1004,"&lt;="&amp;IF($D$4="",2958465,$D$4)))</f>
        <v/>
      </c>
      <c r="F39" s="17">
        <f>IF($A39="","",IFERROR(SUMIFS(Abastecimentos!$L$5:$L$1004,Abastecimentos!$B$5:$B$1004,$A39,Abastecimentos!$M$5:$M$1004,"&gt;0",Abastecimentos!$A$5:$A$1004,"&gt;="&amp;IF($B$4="",0,$B$4),Abastecimentos!$A$5:$A$1004,"&lt;="&amp;IF($D$4="",2958465,$D$4))/SUMIFS(Abastecimentos!$G$5:$G$1004,Abastecimentos!$B$5:$B$1004,$A39,Abastecimentos!$M$5:$M$1004,"&gt;0",Abastecimentos!$A$5:$A$1004,"&gt;="&amp;IF($B$4="",0,$B$4),Abastecimentos!$A$5:$A$1004,"&lt;="&amp;IF($D$4="",2958465,$D$4)),""))</f>
        <v/>
      </c>
      <c r="G39" s="18">
        <f>IF($A39="","",IFERROR(SUMIFS(Abastecimentos!$H$5:$H$1004,Abastecimentos!$B$5:$B$1004,$A39,Abastecimentos!$L$5:$L$1004,"&gt;0",Abastecimentos!$A$5:$A$1004,"&gt;="&amp;IF($B$4="",0,$B$4),Abastecimentos!$A$5:$A$1004,"&lt;="&amp;IF($D$4="",2958465,$D$4))/SUMIFS(Abastecimentos!$L$5:$L$1004,Abastecimentos!$B$5:$B$1004,$A39,Abastecimentos!$L$5:$L$1004,"&gt;0",Abastecimentos!$A$5:$A$1004,"&gt;="&amp;IF($B$4="",0,$B$4),Abastecimentos!$A$5:$A$1004,"&lt;="&amp;IF($D$4="",2958465,$D$4)),""))</f>
        <v/>
      </c>
      <c r="H39" s="19">
        <f>IF(OR($A39="",$B39=""),"",IF($B39=0,"",$C39/$B39))</f>
        <v/>
      </c>
      <c r="I39" s="15" t="n"/>
    </row>
    <row r="40">
      <c r="A40" s="15" t="n"/>
      <c r="B40" s="17">
        <f>IF($A40="","",SUMIFS(Abastecimentos!$G$5:$G$1004,Abastecimentos!$B$5:$B$1004,$A40,Abastecimentos!$E$5:$E$1004,"&lt;&gt;Arla 32",Abastecimentos!$A$5:$A$1004,"&gt;="&amp;IF($B$4="",0,$B$4),Abastecimentos!$A$5:$A$1004,"&lt;="&amp;IF($D$4="",2958465,$D$4)))</f>
        <v/>
      </c>
      <c r="C40" s="18">
        <f>IF($A40="","",SUMIFS(Abastecimentos!$H$5:$H$1004,Abastecimentos!$B$5:$B$1004,$A40,Abastecimentos!$E$5:$E$1004,"&lt;&gt;Arla 32",Abastecimentos!$A$5:$A$1004,"&gt;="&amp;IF($B$4="",0,$B$4),Abastecimentos!$A$5:$A$1004,"&lt;="&amp;IF($D$4="",2958465,$D$4)))</f>
        <v/>
      </c>
      <c r="D40" s="18">
        <f>IF($A40="","",SUMIFS(Abastecimentos!$H$5:$H$1004,Abastecimentos!$B$5:$B$1004,$A40,Abastecimentos!$E$5:$E$1004,"Arla 32",Abastecimentos!$A$5:$A$1004,"&gt;="&amp;IF($B$4="",0,$B$4),Abastecimentos!$A$5:$A$1004,"&lt;="&amp;IF($D$4="",2958465,$D$4)))</f>
        <v/>
      </c>
      <c r="E40" s="16">
        <f>IF($A40="","",SUMIFS(Abastecimentos!$L$5:$L$1004,Abastecimentos!$B$5:$B$1004,$A40,Abastecimentos!$A$5:$A$1004,"&gt;="&amp;IF($B$4="",0,$B$4),Abastecimentos!$A$5:$A$1004,"&lt;="&amp;IF($D$4="",2958465,$D$4)))</f>
        <v/>
      </c>
      <c r="F40" s="17">
        <f>IF($A40="","",IFERROR(SUMIFS(Abastecimentos!$L$5:$L$1004,Abastecimentos!$B$5:$B$1004,$A40,Abastecimentos!$M$5:$M$1004,"&gt;0",Abastecimentos!$A$5:$A$1004,"&gt;="&amp;IF($B$4="",0,$B$4),Abastecimentos!$A$5:$A$1004,"&lt;="&amp;IF($D$4="",2958465,$D$4))/SUMIFS(Abastecimentos!$G$5:$G$1004,Abastecimentos!$B$5:$B$1004,$A40,Abastecimentos!$M$5:$M$1004,"&gt;0",Abastecimentos!$A$5:$A$1004,"&gt;="&amp;IF($B$4="",0,$B$4),Abastecimentos!$A$5:$A$1004,"&lt;="&amp;IF($D$4="",2958465,$D$4)),""))</f>
        <v/>
      </c>
      <c r="G40" s="18">
        <f>IF($A40="","",IFERROR(SUMIFS(Abastecimentos!$H$5:$H$1004,Abastecimentos!$B$5:$B$1004,$A40,Abastecimentos!$L$5:$L$1004,"&gt;0",Abastecimentos!$A$5:$A$1004,"&gt;="&amp;IF($B$4="",0,$B$4),Abastecimentos!$A$5:$A$1004,"&lt;="&amp;IF($D$4="",2958465,$D$4))/SUMIFS(Abastecimentos!$L$5:$L$1004,Abastecimentos!$B$5:$B$1004,$A40,Abastecimentos!$L$5:$L$1004,"&gt;0",Abastecimentos!$A$5:$A$1004,"&gt;="&amp;IF($B$4="",0,$B$4),Abastecimentos!$A$5:$A$1004,"&lt;="&amp;IF($D$4="",2958465,$D$4)),""))</f>
        <v/>
      </c>
      <c r="H40" s="19">
        <f>IF(OR($A40="",$B40=""),"",IF($B40=0,"",$C40/$B40))</f>
        <v/>
      </c>
      <c r="I40" s="15" t="n"/>
    </row>
    <row r="41">
      <c r="A41" s="15" t="n"/>
      <c r="B41" s="17">
        <f>IF($A41="","",SUMIFS(Abastecimentos!$G$5:$G$1004,Abastecimentos!$B$5:$B$1004,$A41,Abastecimentos!$E$5:$E$1004,"&lt;&gt;Arla 32",Abastecimentos!$A$5:$A$1004,"&gt;="&amp;IF($B$4="",0,$B$4),Abastecimentos!$A$5:$A$1004,"&lt;="&amp;IF($D$4="",2958465,$D$4)))</f>
        <v/>
      </c>
      <c r="C41" s="18">
        <f>IF($A41="","",SUMIFS(Abastecimentos!$H$5:$H$1004,Abastecimentos!$B$5:$B$1004,$A41,Abastecimentos!$E$5:$E$1004,"&lt;&gt;Arla 32",Abastecimentos!$A$5:$A$1004,"&gt;="&amp;IF($B$4="",0,$B$4),Abastecimentos!$A$5:$A$1004,"&lt;="&amp;IF($D$4="",2958465,$D$4)))</f>
        <v/>
      </c>
      <c r="D41" s="18">
        <f>IF($A41="","",SUMIFS(Abastecimentos!$H$5:$H$1004,Abastecimentos!$B$5:$B$1004,$A41,Abastecimentos!$E$5:$E$1004,"Arla 32",Abastecimentos!$A$5:$A$1004,"&gt;="&amp;IF($B$4="",0,$B$4),Abastecimentos!$A$5:$A$1004,"&lt;="&amp;IF($D$4="",2958465,$D$4)))</f>
        <v/>
      </c>
      <c r="E41" s="16">
        <f>IF($A41="","",SUMIFS(Abastecimentos!$L$5:$L$1004,Abastecimentos!$B$5:$B$1004,$A41,Abastecimentos!$A$5:$A$1004,"&gt;="&amp;IF($B$4="",0,$B$4),Abastecimentos!$A$5:$A$1004,"&lt;="&amp;IF($D$4="",2958465,$D$4)))</f>
        <v/>
      </c>
      <c r="F41" s="17">
        <f>IF($A41="","",IFERROR(SUMIFS(Abastecimentos!$L$5:$L$1004,Abastecimentos!$B$5:$B$1004,$A41,Abastecimentos!$M$5:$M$1004,"&gt;0",Abastecimentos!$A$5:$A$1004,"&gt;="&amp;IF($B$4="",0,$B$4),Abastecimentos!$A$5:$A$1004,"&lt;="&amp;IF($D$4="",2958465,$D$4))/SUMIFS(Abastecimentos!$G$5:$G$1004,Abastecimentos!$B$5:$B$1004,$A41,Abastecimentos!$M$5:$M$1004,"&gt;0",Abastecimentos!$A$5:$A$1004,"&gt;="&amp;IF($B$4="",0,$B$4),Abastecimentos!$A$5:$A$1004,"&lt;="&amp;IF($D$4="",2958465,$D$4)),""))</f>
        <v/>
      </c>
      <c r="G41" s="18">
        <f>IF($A41="","",IFERROR(SUMIFS(Abastecimentos!$H$5:$H$1004,Abastecimentos!$B$5:$B$1004,$A41,Abastecimentos!$L$5:$L$1004,"&gt;0",Abastecimentos!$A$5:$A$1004,"&gt;="&amp;IF($B$4="",0,$B$4),Abastecimentos!$A$5:$A$1004,"&lt;="&amp;IF($D$4="",2958465,$D$4))/SUMIFS(Abastecimentos!$L$5:$L$1004,Abastecimentos!$B$5:$B$1004,$A41,Abastecimentos!$L$5:$L$1004,"&gt;0",Abastecimentos!$A$5:$A$1004,"&gt;="&amp;IF($B$4="",0,$B$4),Abastecimentos!$A$5:$A$1004,"&lt;="&amp;IF($D$4="",2958465,$D$4)),""))</f>
        <v/>
      </c>
      <c r="H41" s="19">
        <f>IF(OR($A41="",$B41=""),"",IF($B41=0,"",$C41/$B41))</f>
        <v/>
      </c>
      <c r="I41" s="15" t="n"/>
    </row>
    <row r="42">
      <c r="A42" s="15" t="n"/>
      <c r="B42" s="17">
        <f>IF($A42="","",SUMIFS(Abastecimentos!$G$5:$G$1004,Abastecimentos!$B$5:$B$1004,$A42,Abastecimentos!$E$5:$E$1004,"&lt;&gt;Arla 32",Abastecimentos!$A$5:$A$1004,"&gt;="&amp;IF($B$4="",0,$B$4),Abastecimentos!$A$5:$A$1004,"&lt;="&amp;IF($D$4="",2958465,$D$4)))</f>
        <v/>
      </c>
      <c r="C42" s="18">
        <f>IF($A42="","",SUMIFS(Abastecimentos!$H$5:$H$1004,Abastecimentos!$B$5:$B$1004,$A42,Abastecimentos!$E$5:$E$1004,"&lt;&gt;Arla 32",Abastecimentos!$A$5:$A$1004,"&gt;="&amp;IF($B$4="",0,$B$4),Abastecimentos!$A$5:$A$1004,"&lt;="&amp;IF($D$4="",2958465,$D$4)))</f>
        <v/>
      </c>
      <c r="D42" s="18">
        <f>IF($A42="","",SUMIFS(Abastecimentos!$H$5:$H$1004,Abastecimentos!$B$5:$B$1004,$A42,Abastecimentos!$E$5:$E$1004,"Arla 32",Abastecimentos!$A$5:$A$1004,"&gt;="&amp;IF($B$4="",0,$B$4),Abastecimentos!$A$5:$A$1004,"&lt;="&amp;IF($D$4="",2958465,$D$4)))</f>
        <v/>
      </c>
      <c r="E42" s="16">
        <f>IF($A42="","",SUMIFS(Abastecimentos!$L$5:$L$1004,Abastecimentos!$B$5:$B$1004,$A42,Abastecimentos!$A$5:$A$1004,"&gt;="&amp;IF($B$4="",0,$B$4),Abastecimentos!$A$5:$A$1004,"&lt;="&amp;IF($D$4="",2958465,$D$4)))</f>
        <v/>
      </c>
      <c r="F42" s="17">
        <f>IF($A42="","",IFERROR(SUMIFS(Abastecimentos!$L$5:$L$1004,Abastecimentos!$B$5:$B$1004,$A42,Abastecimentos!$M$5:$M$1004,"&gt;0",Abastecimentos!$A$5:$A$1004,"&gt;="&amp;IF($B$4="",0,$B$4),Abastecimentos!$A$5:$A$1004,"&lt;="&amp;IF($D$4="",2958465,$D$4))/SUMIFS(Abastecimentos!$G$5:$G$1004,Abastecimentos!$B$5:$B$1004,$A42,Abastecimentos!$M$5:$M$1004,"&gt;0",Abastecimentos!$A$5:$A$1004,"&gt;="&amp;IF($B$4="",0,$B$4),Abastecimentos!$A$5:$A$1004,"&lt;="&amp;IF($D$4="",2958465,$D$4)),""))</f>
        <v/>
      </c>
      <c r="G42" s="18">
        <f>IF($A42="","",IFERROR(SUMIFS(Abastecimentos!$H$5:$H$1004,Abastecimentos!$B$5:$B$1004,$A42,Abastecimentos!$L$5:$L$1004,"&gt;0",Abastecimentos!$A$5:$A$1004,"&gt;="&amp;IF($B$4="",0,$B$4),Abastecimentos!$A$5:$A$1004,"&lt;="&amp;IF($D$4="",2958465,$D$4))/SUMIFS(Abastecimentos!$L$5:$L$1004,Abastecimentos!$B$5:$B$1004,$A42,Abastecimentos!$L$5:$L$1004,"&gt;0",Abastecimentos!$A$5:$A$1004,"&gt;="&amp;IF($B$4="",0,$B$4),Abastecimentos!$A$5:$A$1004,"&lt;="&amp;IF($D$4="",2958465,$D$4)),""))</f>
        <v/>
      </c>
      <c r="H42" s="19">
        <f>IF(OR($A42="",$B42=""),"",IF($B42=0,"",$C42/$B42))</f>
        <v/>
      </c>
      <c r="I42" s="15" t="n"/>
    </row>
    <row r="43">
      <c r="A43" s="15" t="n"/>
      <c r="B43" s="17">
        <f>IF($A43="","",SUMIFS(Abastecimentos!$G$5:$G$1004,Abastecimentos!$B$5:$B$1004,$A43,Abastecimentos!$E$5:$E$1004,"&lt;&gt;Arla 32",Abastecimentos!$A$5:$A$1004,"&gt;="&amp;IF($B$4="",0,$B$4),Abastecimentos!$A$5:$A$1004,"&lt;="&amp;IF($D$4="",2958465,$D$4)))</f>
        <v/>
      </c>
      <c r="C43" s="18">
        <f>IF($A43="","",SUMIFS(Abastecimentos!$H$5:$H$1004,Abastecimentos!$B$5:$B$1004,$A43,Abastecimentos!$E$5:$E$1004,"&lt;&gt;Arla 32",Abastecimentos!$A$5:$A$1004,"&gt;="&amp;IF($B$4="",0,$B$4),Abastecimentos!$A$5:$A$1004,"&lt;="&amp;IF($D$4="",2958465,$D$4)))</f>
        <v/>
      </c>
      <c r="D43" s="18">
        <f>IF($A43="","",SUMIFS(Abastecimentos!$H$5:$H$1004,Abastecimentos!$B$5:$B$1004,$A43,Abastecimentos!$E$5:$E$1004,"Arla 32",Abastecimentos!$A$5:$A$1004,"&gt;="&amp;IF($B$4="",0,$B$4),Abastecimentos!$A$5:$A$1004,"&lt;="&amp;IF($D$4="",2958465,$D$4)))</f>
        <v/>
      </c>
      <c r="E43" s="16">
        <f>IF($A43="","",SUMIFS(Abastecimentos!$L$5:$L$1004,Abastecimentos!$B$5:$B$1004,$A43,Abastecimentos!$A$5:$A$1004,"&gt;="&amp;IF($B$4="",0,$B$4),Abastecimentos!$A$5:$A$1004,"&lt;="&amp;IF($D$4="",2958465,$D$4)))</f>
        <v/>
      </c>
      <c r="F43" s="17">
        <f>IF($A43="","",IFERROR(SUMIFS(Abastecimentos!$L$5:$L$1004,Abastecimentos!$B$5:$B$1004,$A43,Abastecimentos!$M$5:$M$1004,"&gt;0",Abastecimentos!$A$5:$A$1004,"&gt;="&amp;IF($B$4="",0,$B$4),Abastecimentos!$A$5:$A$1004,"&lt;="&amp;IF($D$4="",2958465,$D$4))/SUMIFS(Abastecimentos!$G$5:$G$1004,Abastecimentos!$B$5:$B$1004,$A43,Abastecimentos!$M$5:$M$1004,"&gt;0",Abastecimentos!$A$5:$A$1004,"&gt;="&amp;IF($B$4="",0,$B$4),Abastecimentos!$A$5:$A$1004,"&lt;="&amp;IF($D$4="",2958465,$D$4)),""))</f>
        <v/>
      </c>
      <c r="G43" s="18">
        <f>IF($A43="","",IFERROR(SUMIFS(Abastecimentos!$H$5:$H$1004,Abastecimentos!$B$5:$B$1004,$A43,Abastecimentos!$L$5:$L$1004,"&gt;0",Abastecimentos!$A$5:$A$1004,"&gt;="&amp;IF($B$4="",0,$B$4),Abastecimentos!$A$5:$A$1004,"&lt;="&amp;IF($D$4="",2958465,$D$4))/SUMIFS(Abastecimentos!$L$5:$L$1004,Abastecimentos!$B$5:$B$1004,$A43,Abastecimentos!$L$5:$L$1004,"&gt;0",Abastecimentos!$A$5:$A$1004,"&gt;="&amp;IF($B$4="",0,$B$4),Abastecimentos!$A$5:$A$1004,"&lt;="&amp;IF($D$4="",2958465,$D$4)),""))</f>
        <v/>
      </c>
      <c r="H43" s="19">
        <f>IF(OR($A43="",$B43=""),"",IF($B43=0,"",$C43/$B43))</f>
        <v/>
      </c>
      <c r="I43" s="15" t="n"/>
    </row>
    <row r="44">
      <c r="A44" s="15" t="n"/>
      <c r="B44" s="17">
        <f>IF($A44="","",SUMIFS(Abastecimentos!$G$5:$G$1004,Abastecimentos!$B$5:$B$1004,$A44,Abastecimentos!$E$5:$E$1004,"&lt;&gt;Arla 32",Abastecimentos!$A$5:$A$1004,"&gt;="&amp;IF($B$4="",0,$B$4),Abastecimentos!$A$5:$A$1004,"&lt;="&amp;IF($D$4="",2958465,$D$4)))</f>
        <v/>
      </c>
      <c r="C44" s="18">
        <f>IF($A44="","",SUMIFS(Abastecimentos!$H$5:$H$1004,Abastecimentos!$B$5:$B$1004,$A44,Abastecimentos!$E$5:$E$1004,"&lt;&gt;Arla 32",Abastecimentos!$A$5:$A$1004,"&gt;="&amp;IF($B$4="",0,$B$4),Abastecimentos!$A$5:$A$1004,"&lt;="&amp;IF($D$4="",2958465,$D$4)))</f>
        <v/>
      </c>
      <c r="D44" s="18">
        <f>IF($A44="","",SUMIFS(Abastecimentos!$H$5:$H$1004,Abastecimentos!$B$5:$B$1004,$A44,Abastecimentos!$E$5:$E$1004,"Arla 32",Abastecimentos!$A$5:$A$1004,"&gt;="&amp;IF($B$4="",0,$B$4),Abastecimentos!$A$5:$A$1004,"&lt;="&amp;IF($D$4="",2958465,$D$4)))</f>
        <v/>
      </c>
      <c r="E44" s="16">
        <f>IF($A44="","",SUMIFS(Abastecimentos!$L$5:$L$1004,Abastecimentos!$B$5:$B$1004,$A44,Abastecimentos!$A$5:$A$1004,"&gt;="&amp;IF($B$4="",0,$B$4),Abastecimentos!$A$5:$A$1004,"&lt;="&amp;IF($D$4="",2958465,$D$4)))</f>
        <v/>
      </c>
      <c r="F44" s="17">
        <f>IF($A44="","",IFERROR(SUMIFS(Abastecimentos!$L$5:$L$1004,Abastecimentos!$B$5:$B$1004,$A44,Abastecimentos!$M$5:$M$1004,"&gt;0",Abastecimentos!$A$5:$A$1004,"&gt;="&amp;IF($B$4="",0,$B$4),Abastecimentos!$A$5:$A$1004,"&lt;="&amp;IF($D$4="",2958465,$D$4))/SUMIFS(Abastecimentos!$G$5:$G$1004,Abastecimentos!$B$5:$B$1004,$A44,Abastecimentos!$M$5:$M$1004,"&gt;0",Abastecimentos!$A$5:$A$1004,"&gt;="&amp;IF($B$4="",0,$B$4),Abastecimentos!$A$5:$A$1004,"&lt;="&amp;IF($D$4="",2958465,$D$4)),""))</f>
        <v/>
      </c>
      <c r="G44" s="18">
        <f>IF($A44="","",IFERROR(SUMIFS(Abastecimentos!$H$5:$H$1004,Abastecimentos!$B$5:$B$1004,$A44,Abastecimentos!$L$5:$L$1004,"&gt;0",Abastecimentos!$A$5:$A$1004,"&gt;="&amp;IF($B$4="",0,$B$4),Abastecimentos!$A$5:$A$1004,"&lt;="&amp;IF($D$4="",2958465,$D$4))/SUMIFS(Abastecimentos!$L$5:$L$1004,Abastecimentos!$B$5:$B$1004,$A44,Abastecimentos!$L$5:$L$1004,"&gt;0",Abastecimentos!$A$5:$A$1004,"&gt;="&amp;IF($B$4="",0,$B$4),Abastecimentos!$A$5:$A$1004,"&lt;="&amp;IF($D$4="",2958465,$D$4)),""))</f>
        <v/>
      </c>
      <c r="H44" s="19">
        <f>IF(OR($A44="",$B44=""),"",IF($B44=0,"",$C44/$B44))</f>
        <v/>
      </c>
      <c r="I44" s="15" t="n"/>
    </row>
    <row r="45">
      <c r="A45" s="15" t="n"/>
      <c r="B45" s="17">
        <f>IF($A45="","",SUMIFS(Abastecimentos!$G$5:$G$1004,Abastecimentos!$B$5:$B$1004,$A45,Abastecimentos!$E$5:$E$1004,"&lt;&gt;Arla 32",Abastecimentos!$A$5:$A$1004,"&gt;="&amp;IF($B$4="",0,$B$4),Abastecimentos!$A$5:$A$1004,"&lt;="&amp;IF($D$4="",2958465,$D$4)))</f>
        <v/>
      </c>
      <c r="C45" s="18">
        <f>IF($A45="","",SUMIFS(Abastecimentos!$H$5:$H$1004,Abastecimentos!$B$5:$B$1004,$A45,Abastecimentos!$E$5:$E$1004,"&lt;&gt;Arla 32",Abastecimentos!$A$5:$A$1004,"&gt;="&amp;IF($B$4="",0,$B$4),Abastecimentos!$A$5:$A$1004,"&lt;="&amp;IF($D$4="",2958465,$D$4)))</f>
        <v/>
      </c>
      <c r="D45" s="18">
        <f>IF($A45="","",SUMIFS(Abastecimentos!$H$5:$H$1004,Abastecimentos!$B$5:$B$1004,$A45,Abastecimentos!$E$5:$E$1004,"Arla 32",Abastecimentos!$A$5:$A$1004,"&gt;="&amp;IF($B$4="",0,$B$4),Abastecimentos!$A$5:$A$1004,"&lt;="&amp;IF($D$4="",2958465,$D$4)))</f>
        <v/>
      </c>
      <c r="E45" s="16">
        <f>IF($A45="","",SUMIFS(Abastecimentos!$L$5:$L$1004,Abastecimentos!$B$5:$B$1004,$A45,Abastecimentos!$A$5:$A$1004,"&gt;="&amp;IF($B$4="",0,$B$4),Abastecimentos!$A$5:$A$1004,"&lt;="&amp;IF($D$4="",2958465,$D$4)))</f>
        <v/>
      </c>
      <c r="F45" s="17">
        <f>IF($A45="","",IFERROR(SUMIFS(Abastecimentos!$L$5:$L$1004,Abastecimentos!$B$5:$B$1004,$A45,Abastecimentos!$M$5:$M$1004,"&gt;0",Abastecimentos!$A$5:$A$1004,"&gt;="&amp;IF($B$4="",0,$B$4),Abastecimentos!$A$5:$A$1004,"&lt;="&amp;IF($D$4="",2958465,$D$4))/SUMIFS(Abastecimentos!$G$5:$G$1004,Abastecimentos!$B$5:$B$1004,$A45,Abastecimentos!$M$5:$M$1004,"&gt;0",Abastecimentos!$A$5:$A$1004,"&gt;="&amp;IF($B$4="",0,$B$4),Abastecimentos!$A$5:$A$1004,"&lt;="&amp;IF($D$4="",2958465,$D$4)),""))</f>
        <v/>
      </c>
      <c r="G45" s="18">
        <f>IF($A45="","",IFERROR(SUMIFS(Abastecimentos!$H$5:$H$1004,Abastecimentos!$B$5:$B$1004,$A45,Abastecimentos!$L$5:$L$1004,"&gt;0",Abastecimentos!$A$5:$A$1004,"&gt;="&amp;IF($B$4="",0,$B$4),Abastecimentos!$A$5:$A$1004,"&lt;="&amp;IF($D$4="",2958465,$D$4))/SUMIFS(Abastecimentos!$L$5:$L$1004,Abastecimentos!$B$5:$B$1004,$A45,Abastecimentos!$L$5:$L$1004,"&gt;0",Abastecimentos!$A$5:$A$1004,"&gt;="&amp;IF($B$4="",0,$B$4),Abastecimentos!$A$5:$A$1004,"&lt;="&amp;IF($D$4="",2958465,$D$4)),""))</f>
        <v/>
      </c>
      <c r="H45" s="19">
        <f>IF(OR($A45="",$B45=""),"",IF($B45=0,"",$C45/$B45))</f>
        <v/>
      </c>
      <c r="I45" s="15" t="n"/>
    </row>
    <row r="46">
      <c r="A46" s="15" t="n"/>
      <c r="B46" s="17">
        <f>IF($A46="","",SUMIFS(Abastecimentos!$G$5:$G$1004,Abastecimentos!$B$5:$B$1004,$A46,Abastecimentos!$E$5:$E$1004,"&lt;&gt;Arla 32",Abastecimentos!$A$5:$A$1004,"&gt;="&amp;IF($B$4="",0,$B$4),Abastecimentos!$A$5:$A$1004,"&lt;="&amp;IF($D$4="",2958465,$D$4)))</f>
        <v/>
      </c>
      <c r="C46" s="18">
        <f>IF($A46="","",SUMIFS(Abastecimentos!$H$5:$H$1004,Abastecimentos!$B$5:$B$1004,$A46,Abastecimentos!$E$5:$E$1004,"&lt;&gt;Arla 32",Abastecimentos!$A$5:$A$1004,"&gt;="&amp;IF($B$4="",0,$B$4),Abastecimentos!$A$5:$A$1004,"&lt;="&amp;IF($D$4="",2958465,$D$4)))</f>
        <v/>
      </c>
      <c r="D46" s="18">
        <f>IF($A46="","",SUMIFS(Abastecimentos!$H$5:$H$1004,Abastecimentos!$B$5:$B$1004,$A46,Abastecimentos!$E$5:$E$1004,"Arla 32",Abastecimentos!$A$5:$A$1004,"&gt;="&amp;IF($B$4="",0,$B$4),Abastecimentos!$A$5:$A$1004,"&lt;="&amp;IF($D$4="",2958465,$D$4)))</f>
        <v/>
      </c>
      <c r="E46" s="16">
        <f>IF($A46="","",SUMIFS(Abastecimentos!$L$5:$L$1004,Abastecimentos!$B$5:$B$1004,$A46,Abastecimentos!$A$5:$A$1004,"&gt;="&amp;IF($B$4="",0,$B$4),Abastecimentos!$A$5:$A$1004,"&lt;="&amp;IF($D$4="",2958465,$D$4)))</f>
        <v/>
      </c>
      <c r="F46" s="17">
        <f>IF($A46="","",IFERROR(SUMIFS(Abastecimentos!$L$5:$L$1004,Abastecimentos!$B$5:$B$1004,$A46,Abastecimentos!$M$5:$M$1004,"&gt;0",Abastecimentos!$A$5:$A$1004,"&gt;="&amp;IF($B$4="",0,$B$4),Abastecimentos!$A$5:$A$1004,"&lt;="&amp;IF($D$4="",2958465,$D$4))/SUMIFS(Abastecimentos!$G$5:$G$1004,Abastecimentos!$B$5:$B$1004,$A46,Abastecimentos!$M$5:$M$1004,"&gt;0",Abastecimentos!$A$5:$A$1004,"&gt;="&amp;IF($B$4="",0,$B$4),Abastecimentos!$A$5:$A$1004,"&lt;="&amp;IF($D$4="",2958465,$D$4)),""))</f>
        <v/>
      </c>
      <c r="G46" s="18">
        <f>IF($A46="","",IFERROR(SUMIFS(Abastecimentos!$H$5:$H$1004,Abastecimentos!$B$5:$B$1004,$A46,Abastecimentos!$L$5:$L$1004,"&gt;0",Abastecimentos!$A$5:$A$1004,"&gt;="&amp;IF($B$4="",0,$B$4),Abastecimentos!$A$5:$A$1004,"&lt;="&amp;IF($D$4="",2958465,$D$4))/SUMIFS(Abastecimentos!$L$5:$L$1004,Abastecimentos!$B$5:$B$1004,$A46,Abastecimentos!$L$5:$L$1004,"&gt;0",Abastecimentos!$A$5:$A$1004,"&gt;="&amp;IF($B$4="",0,$B$4),Abastecimentos!$A$5:$A$1004,"&lt;="&amp;IF($D$4="",2958465,$D$4)),""))</f>
        <v/>
      </c>
      <c r="H46" s="19">
        <f>IF(OR($A46="",$B46=""),"",IF($B46=0,"",$C46/$B46))</f>
        <v/>
      </c>
      <c r="I46" s="15" t="n"/>
    </row>
    <row r="47">
      <c r="A47" s="15" t="n"/>
      <c r="B47" s="17">
        <f>IF($A47="","",SUMIFS(Abastecimentos!$G$5:$G$1004,Abastecimentos!$B$5:$B$1004,$A47,Abastecimentos!$E$5:$E$1004,"&lt;&gt;Arla 32",Abastecimentos!$A$5:$A$1004,"&gt;="&amp;IF($B$4="",0,$B$4),Abastecimentos!$A$5:$A$1004,"&lt;="&amp;IF($D$4="",2958465,$D$4)))</f>
        <v/>
      </c>
      <c r="C47" s="18">
        <f>IF($A47="","",SUMIFS(Abastecimentos!$H$5:$H$1004,Abastecimentos!$B$5:$B$1004,$A47,Abastecimentos!$E$5:$E$1004,"&lt;&gt;Arla 32",Abastecimentos!$A$5:$A$1004,"&gt;="&amp;IF($B$4="",0,$B$4),Abastecimentos!$A$5:$A$1004,"&lt;="&amp;IF($D$4="",2958465,$D$4)))</f>
        <v/>
      </c>
      <c r="D47" s="18">
        <f>IF($A47="","",SUMIFS(Abastecimentos!$H$5:$H$1004,Abastecimentos!$B$5:$B$1004,$A47,Abastecimentos!$E$5:$E$1004,"Arla 32",Abastecimentos!$A$5:$A$1004,"&gt;="&amp;IF($B$4="",0,$B$4),Abastecimentos!$A$5:$A$1004,"&lt;="&amp;IF($D$4="",2958465,$D$4)))</f>
        <v/>
      </c>
      <c r="E47" s="16">
        <f>IF($A47="","",SUMIFS(Abastecimentos!$L$5:$L$1004,Abastecimentos!$B$5:$B$1004,$A47,Abastecimentos!$A$5:$A$1004,"&gt;="&amp;IF($B$4="",0,$B$4),Abastecimentos!$A$5:$A$1004,"&lt;="&amp;IF($D$4="",2958465,$D$4)))</f>
        <v/>
      </c>
      <c r="F47" s="17">
        <f>IF($A47="","",IFERROR(SUMIFS(Abastecimentos!$L$5:$L$1004,Abastecimentos!$B$5:$B$1004,$A47,Abastecimentos!$M$5:$M$1004,"&gt;0",Abastecimentos!$A$5:$A$1004,"&gt;="&amp;IF($B$4="",0,$B$4),Abastecimentos!$A$5:$A$1004,"&lt;="&amp;IF($D$4="",2958465,$D$4))/SUMIFS(Abastecimentos!$G$5:$G$1004,Abastecimentos!$B$5:$B$1004,$A47,Abastecimentos!$M$5:$M$1004,"&gt;0",Abastecimentos!$A$5:$A$1004,"&gt;="&amp;IF($B$4="",0,$B$4),Abastecimentos!$A$5:$A$1004,"&lt;="&amp;IF($D$4="",2958465,$D$4)),""))</f>
        <v/>
      </c>
      <c r="G47" s="18">
        <f>IF($A47="","",IFERROR(SUMIFS(Abastecimentos!$H$5:$H$1004,Abastecimentos!$B$5:$B$1004,$A47,Abastecimentos!$L$5:$L$1004,"&gt;0",Abastecimentos!$A$5:$A$1004,"&gt;="&amp;IF($B$4="",0,$B$4),Abastecimentos!$A$5:$A$1004,"&lt;="&amp;IF($D$4="",2958465,$D$4))/SUMIFS(Abastecimentos!$L$5:$L$1004,Abastecimentos!$B$5:$B$1004,$A47,Abastecimentos!$L$5:$L$1004,"&gt;0",Abastecimentos!$A$5:$A$1004,"&gt;="&amp;IF($B$4="",0,$B$4),Abastecimentos!$A$5:$A$1004,"&lt;="&amp;IF($D$4="",2958465,$D$4)),""))</f>
        <v/>
      </c>
      <c r="H47" s="19">
        <f>IF(OR($A47="",$B47=""),"",IF($B47=0,"",$C47/$B47))</f>
        <v/>
      </c>
      <c r="I47" s="15" t="n"/>
    </row>
    <row r="48">
      <c r="A48" s="15" t="n"/>
      <c r="B48" s="17">
        <f>IF($A48="","",SUMIFS(Abastecimentos!$G$5:$G$1004,Abastecimentos!$B$5:$B$1004,$A48,Abastecimentos!$E$5:$E$1004,"&lt;&gt;Arla 32",Abastecimentos!$A$5:$A$1004,"&gt;="&amp;IF($B$4="",0,$B$4),Abastecimentos!$A$5:$A$1004,"&lt;="&amp;IF($D$4="",2958465,$D$4)))</f>
        <v/>
      </c>
      <c r="C48" s="18">
        <f>IF($A48="","",SUMIFS(Abastecimentos!$H$5:$H$1004,Abastecimentos!$B$5:$B$1004,$A48,Abastecimentos!$E$5:$E$1004,"&lt;&gt;Arla 32",Abastecimentos!$A$5:$A$1004,"&gt;="&amp;IF($B$4="",0,$B$4),Abastecimentos!$A$5:$A$1004,"&lt;="&amp;IF($D$4="",2958465,$D$4)))</f>
        <v/>
      </c>
      <c r="D48" s="18">
        <f>IF($A48="","",SUMIFS(Abastecimentos!$H$5:$H$1004,Abastecimentos!$B$5:$B$1004,$A48,Abastecimentos!$E$5:$E$1004,"Arla 32",Abastecimentos!$A$5:$A$1004,"&gt;="&amp;IF($B$4="",0,$B$4),Abastecimentos!$A$5:$A$1004,"&lt;="&amp;IF($D$4="",2958465,$D$4)))</f>
        <v/>
      </c>
      <c r="E48" s="16">
        <f>IF($A48="","",SUMIFS(Abastecimentos!$L$5:$L$1004,Abastecimentos!$B$5:$B$1004,$A48,Abastecimentos!$A$5:$A$1004,"&gt;="&amp;IF($B$4="",0,$B$4),Abastecimentos!$A$5:$A$1004,"&lt;="&amp;IF($D$4="",2958465,$D$4)))</f>
        <v/>
      </c>
      <c r="F48" s="17">
        <f>IF($A48="","",IFERROR(SUMIFS(Abastecimentos!$L$5:$L$1004,Abastecimentos!$B$5:$B$1004,$A48,Abastecimentos!$M$5:$M$1004,"&gt;0",Abastecimentos!$A$5:$A$1004,"&gt;="&amp;IF($B$4="",0,$B$4),Abastecimentos!$A$5:$A$1004,"&lt;="&amp;IF($D$4="",2958465,$D$4))/SUMIFS(Abastecimentos!$G$5:$G$1004,Abastecimentos!$B$5:$B$1004,$A48,Abastecimentos!$M$5:$M$1004,"&gt;0",Abastecimentos!$A$5:$A$1004,"&gt;="&amp;IF($B$4="",0,$B$4),Abastecimentos!$A$5:$A$1004,"&lt;="&amp;IF($D$4="",2958465,$D$4)),""))</f>
        <v/>
      </c>
      <c r="G48" s="18">
        <f>IF($A48="","",IFERROR(SUMIFS(Abastecimentos!$H$5:$H$1004,Abastecimentos!$B$5:$B$1004,$A48,Abastecimentos!$L$5:$L$1004,"&gt;0",Abastecimentos!$A$5:$A$1004,"&gt;="&amp;IF($B$4="",0,$B$4),Abastecimentos!$A$5:$A$1004,"&lt;="&amp;IF($D$4="",2958465,$D$4))/SUMIFS(Abastecimentos!$L$5:$L$1004,Abastecimentos!$B$5:$B$1004,$A48,Abastecimentos!$L$5:$L$1004,"&gt;0",Abastecimentos!$A$5:$A$1004,"&gt;="&amp;IF($B$4="",0,$B$4),Abastecimentos!$A$5:$A$1004,"&lt;="&amp;IF($D$4="",2958465,$D$4)),""))</f>
        <v/>
      </c>
      <c r="H48" s="19">
        <f>IF(OR($A48="",$B48=""),"",IF($B48=0,"",$C48/$B48))</f>
        <v/>
      </c>
      <c r="I48" s="15" t="n"/>
    </row>
    <row r="49">
      <c r="A49" s="15" t="n"/>
      <c r="B49" s="17">
        <f>IF($A49="","",SUMIFS(Abastecimentos!$G$5:$G$1004,Abastecimentos!$B$5:$B$1004,$A49,Abastecimentos!$E$5:$E$1004,"&lt;&gt;Arla 32",Abastecimentos!$A$5:$A$1004,"&gt;="&amp;IF($B$4="",0,$B$4),Abastecimentos!$A$5:$A$1004,"&lt;="&amp;IF($D$4="",2958465,$D$4)))</f>
        <v/>
      </c>
      <c r="C49" s="18">
        <f>IF($A49="","",SUMIFS(Abastecimentos!$H$5:$H$1004,Abastecimentos!$B$5:$B$1004,$A49,Abastecimentos!$E$5:$E$1004,"&lt;&gt;Arla 32",Abastecimentos!$A$5:$A$1004,"&gt;="&amp;IF($B$4="",0,$B$4),Abastecimentos!$A$5:$A$1004,"&lt;="&amp;IF($D$4="",2958465,$D$4)))</f>
        <v/>
      </c>
      <c r="D49" s="18">
        <f>IF($A49="","",SUMIFS(Abastecimentos!$H$5:$H$1004,Abastecimentos!$B$5:$B$1004,$A49,Abastecimentos!$E$5:$E$1004,"Arla 32",Abastecimentos!$A$5:$A$1004,"&gt;="&amp;IF($B$4="",0,$B$4),Abastecimentos!$A$5:$A$1004,"&lt;="&amp;IF($D$4="",2958465,$D$4)))</f>
        <v/>
      </c>
      <c r="E49" s="16">
        <f>IF($A49="","",SUMIFS(Abastecimentos!$L$5:$L$1004,Abastecimentos!$B$5:$B$1004,$A49,Abastecimentos!$A$5:$A$1004,"&gt;="&amp;IF($B$4="",0,$B$4),Abastecimentos!$A$5:$A$1004,"&lt;="&amp;IF($D$4="",2958465,$D$4)))</f>
        <v/>
      </c>
      <c r="F49" s="17">
        <f>IF($A49="","",IFERROR(SUMIFS(Abastecimentos!$L$5:$L$1004,Abastecimentos!$B$5:$B$1004,$A49,Abastecimentos!$M$5:$M$1004,"&gt;0",Abastecimentos!$A$5:$A$1004,"&gt;="&amp;IF($B$4="",0,$B$4),Abastecimentos!$A$5:$A$1004,"&lt;="&amp;IF($D$4="",2958465,$D$4))/SUMIFS(Abastecimentos!$G$5:$G$1004,Abastecimentos!$B$5:$B$1004,$A49,Abastecimentos!$M$5:$M$1004,"&gt;0",Abastecimentos!$A$5:$A$1004,"&gt;="&amp;IF($B$4="",0,$B$4),Abastecimentos!$A$5:$A$1004,"&lt;="&amp;IF($D$4="",2958465,$D$4)),""))</f>
        <v/>
      </c>
      <c r="G49" s="18">
        <f>IF($A49="","",IFERROR(SUMIFS(Abastecimentos!$H$5:$H$1004,Abastecimentos!$B$5:$B$1004,$A49,Abastecimentos!$L$5:$L$1004,"&gt;0",Abastecimentos!$A$5:$A$1004,"&gt;="&amp;IF($B$4="",0,$B$4),Abastecimentos!$A$5:$A$1004,"&lt;="&amp;IF($D$4="",2958465,$D$4))/SUMIFS(Abastecimentos!$L$5:$L$1004,Abastecimentos!$B$5:$B$1004,$A49,Abastecimentos!$L$5:$L$1004,"&gt;0",Abastecimentos!$A$5:$A$1004,"&gt;="&amp;IF($B$4="",0,$B$4),Abastecimentos!$A$5:$A$1004,"&lt;="&amp;IF($D$4="",2958465,$D$4)),""))</f>
        <v/>
      </c>
      <c r="H49" s="19">
        <f>IF(OR($A49="",$B49=""),"",IF($B49=0,"",$C49/$B49))</f>
        <v/>
      </c>
      <c r="I49" s="15" t="n"/>
    </row>
    <row r="50">
      <c r="A50" s="15" t="n"/>
      <c r="B50" s="17">
        <f>IF($A50="","",SUMIFS(Abastecimentos!$G$5:$G$1004,Abastecimentos!$B$5:$B$1004,$A50,Abastecimentos!$E$5:$E$1004,"&lt;&gt;Arla 32",Abastecimentos!$A$5:$A$1004,"&gt;="&amp;IF($B$4="",0,$B$4),Abastecimentos!$A$5:$A$1004,"&lt;="&amp;IF($D$4="",2958465,$D$4)))</f>
        <v/>
      </c>
      <c r="C50" s="18">
        <f>IF($A50="","",SUMIFS(Abastecimentos!$H$5:$H$1004,Abastecimentos!$B$5:$B$1004,$A50,Abastecimentos!$E$5:$E$1004,"&lt;&gt;Arla 32",Abastecimentos!$A$5:$A$1004,"&gt;="&amp;IF($B$4="",0,$B$4),Abastecimentos!$A$5:$A$1004,"&lt;="&amp;IF($D$4="",2958465,$D$4)))</f>
        <v/>
      </c>
      <c r="D50" s="18">
        <f>IF($A50="","",SUMIFS(Abastecimentos!$H$5:$H$1004,Abastecimentos!$B$5:$B$1004,$A50,Abastecimentos!$E$5:$E$1004,"Arla 32",Abastecimentos!$A$5:$A$1004,"&gt;="&amp;IF($B$4="",0,$B$4),Abastecimentos!$A$5:$A$1004,"&lt;="&amp;IF($D$4="",2958465,$D$4)))</f>
        <v/>
      </c>
      <c r="E50" s="16">
        <f>IF($A50="","",SUMIFS(Abastecimentos!$L$5:$L$1004,Abastecimentos!$B$5:$B$1004,$A50,Abastecimentos!$A$5:$A$1004,"&gt;="&amp;IF($B$4="",0,$B$4),Abastecimentos!$A$5:$A$1004,"&lt;="&amp;IF($D$4="",2958465,$D$4)))</f>
        <v/>
      </c>
      <c r="F50" s="17">
        <f>IF($A50="","",IFERROR(SUMIFS(Abastecimentos!$L$5:$L$1004,Abastecimentos!$B$5:$B$1004,$A50,Abastecimentos!$M$5:$M$1004,"&gt;0",Abastecimentos!$A$5:$A$1004,"&gt;="&amp;IF($B$4="",0,$B$4),Abastecimentos!$A$5:$A$1004,"&lt;="&amp;IF($D$4="",2958465,$D$4))/SUMIFS(Abastecimentos!$G$5:$G$1004,Abastecimentos!$B$5:$B$1004,$A50,Abastecimentos!$M$5:$M$1004,"&gt;0",Abastecimentos!$A$5:$A$1004,"&gt;="&amp;IF($B$4="",0,$B$4),Abastecimentos!$A$5:$A$1004,"&lt;="&amp;IF($D$4="",2958465,$D$4)),""))</f>
        <v/>
      </c>
      <c r="G50" s="18">
        <f>IF($A50="","",IFERROR(SUMIFS(Abastecimentos!$H$5:$H$1004,Abastecimentos!$B$5:$B$1004,$A50,Abastecimentos!$L$5:$L$1004,"&gt;0",Abastecimentos!$A$5:$A$1004,"&gt;="&amp;IF($B$4="",0,$B$4),Abastecimentos!$A$5:$A$1004,"&lt;="&amp;IF($D$4="",2958465,$D$4))/SUMIFS(Abastecimentos!$L$5:$L$1004,Abastecimentos!$B$5:$B$1004,$A50,Abastecimentos!$L$5:$L$1004,"&gt;0",Abastecimentos!$A$5:$A$1004,"&gt;="&amp;IF($B$4="",0,$B$4),Abastecimentos!$A$5:$A$1004,"&lt;="&amp;IF($D$4="",2958465,$D$4)),""))</f>
        <v/>
      </c>
      <c r="H50" s="19">
        <f>IF(OR($A50="",$B50=""),"",IF($B50=0,"",$C50/$B50))</f>
        <v/>
      </c>
      <c r="I50" s="15" t="n"/>
    </row>
    <row r="51">
      <c r="A51" s="15" t="n"/>
      <c r="B51" s="17">
        <f>IF($A51="","",SUMIFS(Abastecimentos!$G$5:$G$1004,Abastecimentos!$B$5:$B$1004,$A51,Abastecimentos!$E$5:$E$1004,"&lt;&gt;Arla 32",Abastecimentos!$A$5:$A$1004,"&gt;="&amp;IF($B$4="",0,$B$4),Abastecimentos!$A$5:$A$1004,"&lt;="&amp;IF($D$4="",2958465,$D$4)))</f>
        <v/>
      </c>
      <c r="C51" s="18">
        <f>IF($A51="","",SUMIFS(Abastecimentos!$H$5:$H$1004,Abastecimentos!$B$5:$B$1004,$A51,Abastecimentos!$E$5:$E$1004,"&lt;&gt;Arla 32",Abastecimentos!$A$5:$A$1004,"&gt;="&amp;IF($B$4="",0,$B$4),Abastecimentos!$A$5:$A$1004,"&lt;="&amp;IF($D$4="",2958465,$D$4)))</f>
        <v/>
      </c>
      <c r="D51" s="18">
        <f>IF($A51="","",SUMIFS(Abastecimentos!$H$5:$H$1004,Abastecimentos!$B$5:$B$1004,$A51,Abastecimentos!$E$5:$E$1004,"Arla 32",Abastecimentos!$A$5:$A$1004,"&gt;="&amp;IF($B$4="",0,$B$4),Abastecimentos!$A$5:$A$1004,"&lt;="&amp;IF($D$4="",2958465,$D$4)))</f>
        <v/>
      </c>
      <c r="E51" s="16">
        <f>IF($A51="","",SUMIFS(Abastecimentos!$L$5:$L$1004,Abastecimentos!$B$5:$B$1004,$A51,Abastecimentos!$A$5:$A$1004,"&gt;="&amp;IF($B$4="",0,$B$4),Abastecimentos!$A$5:$A$1004,"&lt;="&amp;IF($D$4="",2958465,$D$4)))</f>
        <v/>
      </c>
      <c r="F51" s="17">
        <f>IF($A51="","",IFERROR(SUMIFS(Abastecimentos!$L$5:$L$1004,Abastecimentos!$B$5:$B$1004,$A51,Abastecimentos!$M$5:$M$1004,"&gt;0",Abastecimentos!$A$5:$A$1004,"&gt;="&amp;IF($B$4="",0,$B$4),Abastecimentos!$A$5:$A$1004,"&lt;="&amp;IF($D$4="",2958465,$D$4))/SUMIFS(Abastecimentos!$G$5:$G$1004,Abastecimentos!$B$5:$B$1004,$A51,Abastecimentos!$M$5:$M$1004,"&gt;0",Abastecimentos!$A$5:$A$1004,"&gt;="&amp;IF($B$4="",0,$B$4),Abastecimentos!$A$5:$A$1004,"&lt;="&amp;IF($D$4="",2958465,$D$4)),""))</f>
        <v/>
      </c>
      <c r="G51" s="18">
        <f>IF($A51="","",IFERROR(SUMIFS(Abastecimentos!$H$5:$H$1004,Abastecimentos!$B$5:$B$1004,$A51,Abastecimentos!$L$5:$L$1004,"&gt;0",Abastecimentos!$A$5:$A$1004,"&gt;="&amp;IF($B$4="",0,$B$4),Abastecimentos!$A$5:$A$1004,"&lt;="&amp;IF($D$4="",2958465,$D$4))/SUMIFS(Abastecimentos!$L$5:$L$1004,Abastecimentos!$B$5:$B$1004,$A51,Abastecimentos!$L$5:$L$1004,"&gt;0",Abastecimentos!$A$5:$A$1004,"&gt;="&amp;IF($B$4="",0,$B$4),Abastecimentos!$A$5:$A$1004,"&lt;="&amp;IF($D$4="",2958465,$D$4)),""))</f>
        <v/>
      </c>
      <c r="H51" s="19">
        <f>IF(OR($A51="",$B51=""),"",IF($B51=0,"",$C51/$B51))</f>
        <v/>
      </c>
      <c r="I51" s="15" t="n"/>
    </row>
    <row r="52">
      <c r="A52" s="15" t="n"/>
      <c r="B52" s="17">
        <f>IF($A52="","",SUMIFS(Abastecimentos!$G$5:$G$1004,Abastecimentos!$B$5:$B$1004,$A52,Abastecimentos!$E$5:$E$1004,"&lt;&gt;Arla 32",Abastecimentos!$A$5:$A$1004,"&gt;="&amp;IF($B$4="",0,$B$4),Abastecimentos!$A$5:$A$1004,"&lt;="&amp;IF($D$4="",2958465,$D$4)))</f>
        <v/>
      </c>
      <c r="C52" s="18">
        <f>IF($A52="","",SUMIFS(Abastecimentos!$H$5:$H$1004,Abastecimentos!$B$5:$B$1004,$A52,Abastecimentos!$E$5:$E$1004,"&lt;&gt;Arla 32",Abastecimentos!$A$5:$A$1004,"&gt;="&amp;IF($B$4="",0,$B$4),Abastecimentos!$A$5:$A$1004,"&lt;="&amp;IF($D$4="",2958465,$D$4)))</f>
        <v/>
      </c>
      <c r="D52" s="18">
        <f>IF($A52="","",SUMIFS(Abastecimentos!$H$5:$H$1004,Abastecimentos!$B$5:$B$1004,$A52,Abastecimentos!$E$5:$E$1004,"Arla 32",Abastecimentos!$A$5:$A$1004,"&gt;="&amp;IF($B$4="",0,$B$4),Abastecimentos!$A$5:$A$1004,"&lt;="&amp;IF($D$4="",2958465,$D$4)))</f>
        <v/>
      </c>
      <c r="E52" s="16">
        <f>IF($A52="","",SUMIFS(Abastecimentos!$L$5:$L$1004,Abastecimentos!$B$5:$B$1004,$A52,Abastecimentos!$A$5:$A$1004,"&gt;="&amp;IF($B$4="",0,$B$4),Abastecimentos!$A$5:$A$1004,"&lt;="&amp;IF($D$4="",2958465,$D$4)))</f>
        <v/>
      </c>
      <c r="F52" s="17">
        <f>IF($A52="","",IFERROR(SUMIFS(Abastecimentos!$L$5:$L$1004,Abastecimentos!$B$5:$B$1004,$A52,Abastecimentos!$M$5:$M$1004,"&gt;0",Abastecimentos!$A$5:$A$1004,"&gt;="&amp;IF($B$4="",0,$B$4),Abastecimentos!$A$5:$A$1004,"&lt;="&amp;IF($D$4="",2958465,$D$4))/SUMIFS(Abastecimentos!$G$5:$G$1004,Abastecimentos!$B$5:$B$1004,$A52,Abastecimentos!$M$5:$M$1004,"&gt;0",Abastecimentos!$A$5:$A$1004,"&gt;="&amp;IF($B$4="",0,$B$4),Abastecimentos!$A$5:$A$1004,"&lt;="&amp;IF($D$4="",2958465,$D$4)),""))</f>
        <v/>
      </c>
      <c r="G52" s="18">
        <f>IF($A52="","",IFERROR(SUMIFS(Abastecimentos!$H$5:$H$1004,Abastecimentos!$B$5:$B$1004,$A52,Abastecimentos!$L$5:$L$1004,"&gt;0",Abastecimentos!$A$5:$A$1004,"&gt;="&amp;IF($B$4="",0,$B$4),Abastecimentos!$A$5:$A$1004,"&lt;="&amp;IF($D$4="",2958465,$D$4))/SUMIFS(Abastecimentos!$L$5:$L$1004,Abastecimentos!$B$5:$B$1004,$A52,Abastecimentos!$L$5:$L$1004,"&gt;0",Abastecimentos!$A$5:$A$1004,"&gt;="&amp;IF($B$4="",0,$B$4),Abastecimentos!$A$5:$A$1004,"&lt;="&amp;IF($D$4="",2958465,$D$4)),""))</f>
        <v/>
      </c>
      <c r="H52" s="19">
        <f>IF(OR($A52="",$B52=""),"",IF($B52=0,"",$C52/$B52))</f>
        <v/>
      </c>
      <c r="I52" s="15" t="n"/>
    </row>
    <row r="53">
      <c r="A53" s="15" t="n"/>
      <c r="B53" s="17">
        <f>IF($A53="","",SUMIFS(Abastecimentos!$G$5:$G$1004,Abastecimentos!$B$5:$B$1004,$A53,Abastecimentos!$E$5:$E$1004,"&lt;&gt;Arla 32",Abastecimentos!$A$5:$A$1004,"&gt;="&amp;IF($B$4="",0,$B$4),Abastecimentos!$A$5:$A$1004,"&lt;="&amp;IF($D$4="",2958465,$D$4)))</f>
        <v/>
      </c>
      <c r="C53" s="18">
        <f>IF($A53="","",SUMIFS(Abastecimentos!$H$5:$H$1004,Abastecimentos!$B$5:$B$1004,$A53,Abastecimentos!$E$5:$E$1004,"&lt;&gt;Arla 32",Abastecimentos!$A$5:$A$1004,"&gt;="&amp;IF($B$4="",0,$B$4),Abastecimentos!$A$5:$A$1004,"&lt;="&amp;IF($D$4="",2958465,$D$4)))</f>
        <v/>
      </c>
      <c r="D53" s="18">
        <f>IF($A53="","",SUMIFS(Abastecimentos!$H$5:$H$1004,Abastecimentos!$B$5:$B$1004,$A53,Abastecimentos!$E$5:$E$1004,"Arla 32",Abastecimentos!$A$5:$A$1004,"&gt;="&amp;IF($B$4="",0,$B$4),Abastecimentos!$A$5:$A$1004,"&lt;="&amp;IF($D$4="",2958465,$D$4)))</f>
        <v/>
      </c>
      <c r="E53" s="16">
        <f>IF($A53="","",SUMIFS(Abastecimentos!$L$5:$L$1004,Abastecimentos!$B$5:$B$1004,$A53,Abastecimentos!$A$5:$A$1004,"&gt;="&amp;IF($B$4="",0,$B$4),Abastecimentos!$A$5:$A$1004,"&lt;="&amp;IF($D$4="",2958465,$D$4)))</f>
        <v/>
      </c>
      <c r="F53" s="17">
        <f>IF($A53="","",IFERROR(SUMIFS(Abastecimentos!$L$5:$L$1004,Abastecimentos!$B$5:$B$1004,$A53,Abastecimentos!$M$5:$M$1004,"&gt;0",Abastecimentos!$A$5:$A$1004,"&gt;="&amp;IF($B$4="",0,$B$4),Abastecimentos!$A$5:$A$1004,"&lt;="&amp;IF($D$4="",2958465,$D$4))/SUMIFS(Abastecimentos!$G$5:$G$1004,Abastecimentos!$B$5:$B$1004,$A53,Abastecimentos!$M$5:$M$1004,"&gt;0",Abastecimentos!$A$5:$A$1004,"&gt;="&amp;IF($B$4="",0,$B$4),Abastecimentos!$A$5:$A$1004,"&lt;="&amp;IF($D$4="",2958465,$D$4)),""))</f>
        <v/>
      </c>
      <c r="G53" s="18">
        <f>IF($A53="","",IFERROR(SUMIFS(Abastecimentos!$H$5:$H$1004,Abastecimentos!$B$5:$B$1004,$A53,Abastecimentos!$L$5:$L$1004,"&gt;0",Abastecimentos!$A$5:$A$1004,"&gt;="&amp;IF($B$4="",0,$B$4),Abastecimentos!$A$5:$A$1004,"&lt;="&amp;IF($D$4="",2958465,$D$4))/SUMIFS(Abastecimentos!$L$5:$L$1004,Abastecimentos!$B$5:$B$1004,$A53,Abastecimentos!$L$5:$L$1004,"&gt;0",Abastecimentos!$A$5:$A$1004,"&gt;="&amp;IF($B$4="",0,$B$4),Abastecimentos!$A$5:$A$1004,"&lt;="&amp;IF($D$4="",2958465,$D$4)),""))</f>
        <v/>
      </c>
      <c r="H53" s="19">
        <f>IF(OR($A53="",$B53=""),"",IF($B53=0,"",$C53/$B53))</f>
        <v/>
      </c>
      <c r="I53" s="15" t="n"/>
    </row>
    <row r="54">
      <c r="A54" s="15" t="n"/>
      <c r="B54" s="17">
        <f>IF($A54="","",SUMIFS(Abastecimentos!$G$5:$G$1004,Abastecimentos!$B$5:$B$1004,$A54,Abastecimentos!$E$5:$E$1004,"&lt;&gt;Arla 32",Abastecimentos!$A$5:$A$1004,"&gt;="&amp;IF($B$4="",0,$B$4),Abastecimentos!$A$5:$A$1004,"&lt;="&amp;IF($D$4="",2958465,$D$4)))</f>
        <v/>
      </c>
      <c r="C54" s="18">
        <f>IF($A54="","",SUMIFS(Abastecimentos!$H$5:$H$1004,Abastecimentos!$B$5:$B$1004,$A54,Abastecimentos!$E$5:$E$1004,"&lt;&gt;Arla 32",Abastecimentos!$A$5:$A$1004,"&gt;="&amp;IF($B$4="",0,$B$4),Abastecimentos!$A$5:$A$1004,"&lt;="&amp;IF($D$4="",2958465,$D$4)))</f>
        <v/>
      </c>
      <c r="D54" s="18">
        <f>IF($A54="","",SUMIFS(Abastecimentos!$H$5:$H$1004,Abastecimentos!$B$5:$B$1004,$A54,Abastecimentos!$E$5:$E$1004,"Arla 32",Abastecimentos!$A$5:$A$1004,"&gt;="&amp;IF($B$4="",0,$B$4),Abastecimentos!$A$5:$A$1004,"&lt;="&amp;IF($D$4="",2958465,$D$4)))</f>
        <v/>
      </c>
      <c r="E54" s="16">
        <f>IF($A54="","",SUMIFS(Abastecimentos!$L$5:$L$1004,Abastecimentos!$B$5:$B$1004,$A54,Abastecimentos!$A$5:$A$1004,"&gt;="&amp;IF($B$4="",0,$B$4),Abastecimentos!$A$5:$A$1004,"&lt;="&amp;IF($D$4="",2958465,$D$4)))</f>
        <v/>
      </c>
      <c r="F54" s="17">
        <f>IF($A54="","",IFERROR(SUMIFS(Abastecimentos!$L$5:$L$1004,Abastecimentos!$B$5:$B$1004,$A54,Abastecimentos!$M$5:$M$1004,"&gt;0",Abastecimentos!$A$5:$A$1004,"&gt;="&amp;IF($B$4="",0,$B$4),Abastecimentos!$A$5:$A$1004,"&lt;="&amp;IF($D$4="",2958465,$D$4))/SUMIFS(Abastecimentos!$G$5:$G$1004,Abastecimentos!$B$5:$B$1004,$A54,Abastecimentos!$M$5:$M$1004,"&gt;0",Abastecimentos!$A$5:$A$1004,"&gt;="&amp;IF($B$4="",0,$B$4),Abastecimentos!$A$5:$A$1004,"&lt;="&amp;IF($D$4="",2958465,$D$4)),""))</f>
        <v/>
      </c>
      <c r="G54" s="18">
        <f>IF($A54="","",IFERROR(SUMIFS(Abastecimentos!$H$5:$H$1004,Abastecimentos!$B$5:$B$1004,$A54,Abastecimentos!$L$5:$L$1004,"&gt;0",Abastecimentos!$A$5:$A$1004,"&gt;="&amp;IF($B$4="",0,$B$4),Abastecimentos!$A$5:$A$1004,"&lt;="&amp;IF($D$4="",2958465,$D$4))/SUMIFS(Abastecimentos!$L$5:$L$1004,Abastecimentos!$B$5:$B$1004,$A54,Abastecimentos!$L$5:$L$1004,"&gt;0",Abastecimentos!$A$5:$A$1004,"&gt;="&amp;IF($B$4="",0,$B$4),Abastecimentos!$A$5:$A$1004,"&lt;="&amp;IF($D$4="",2958465,$D$4)),""))</f>
        <v/>
      </c>
      <c r="H54" s="19">
        <f>IF(OR($A54="",$B54=""),"",IF($B54=0,"",$C54/$B54))</f>
        <v/>
      </c>
      <c r="I54" s="15" t="n"/>
    </row>
    <row r="55">
      <c r="A55" s="15" t="n"/>
      <c r="B55" s="17">
        <f>IF($A55="","",SUMIFS(Abastecimentos!$G$5:$G$1004,Abastecimentos!$B$5:$B$1004,$A55,Abastecimentos!$E$5:$E$1004,"&lt;&gt;Arla 32",Abastecimentos!$A$5:$A$1004,"&gt;="&amp;IF($B$4="",0,$B$4),Abastecimentos!$A$5:$A$1004,"&lt;="&amp;IF($D$4="",2958465,$D$4)))</f>
        <v/>
      </c>
      <c r="C55" s="18">
        <f>IF($A55="","",SUMIFS(Abastecimentos!$H$5:$H$1004,Abastecimentos!$B$5:$B$1004,$A55,Abastecimentos!$E$5:$E$1004,"&lt;&gt;Arla 32",Abastecimentos!$A$5:$A$1004,"&gt;="&amp;IF($B$4="",0,$B$4),Abastecimentos!$A$5:$A$1004,"&lt;="&amp;IF($D$4="",2958465,$D$4)))</f>
        <v/>
      </c>
      <c r="D55" s="18">
        <f>IF($A55="","",SUMIFS(Abastecimentos!$H$5:$H$1004,Abastecimentos!$B$5:$B$1004,$A55,Abastecimentos!$E$5:$E$1004,"Arla 32",Abastecimentos!$A$5:$A$1004,"&gt;="&amp;IF($B$4="",0,$B$4),Abastecimentos!$A$5:$A$1004,"&lt;="&amp;IF($D$4="",2958465,$D$4)))</f>
        <v/>
      </c>
      <c r="E55" s="16">
        <f>IF($A55="","",SUMIFS(Abastecimentos!$L$5:$L$1004,Abastecimentos!$B$5:$B$1004,$A55,Abastecimentos!$A$5:$A$1004,"&gt;="&amp;IF($B$4="",0,$B$4),Abastecimentos!$A$5:$A$1004,"&lt;="&amp;IF($D$4="",2958465,$D$4)))</f>
        <v/>
      </c>
      <c r="F55" s="17">
        <f>IF($A55="","",IFERROR(SUMIFS(Abastecimentos!$L$5:$L$1004,Abastecimentos!$B$5:$B$1004,$A55,Abastecimentos!$M$5:$M$1004,"&gt;0",Abastecimentos!$A$5:$A$1004,"&gt;="&amp;IF($B$4="",0,$B$4),Abastecimentos!$A$5:$A$1004,"&lt;="&amp;IF($D$4="",2958465,$D$4))/SUMIFS(Abastecimentos!$G$5:$G$1004,Abastecimentos!$B$5:$B$1004,$A55,Abastecimentos!$M$5:$M$1004,"&gt;0",Abastecimentos!$A$5:$A$1004,"&gt;="&amp;IF($B$4="",0,$B$4),Abastecimentos!$A$5:$A$1004,"&lt;="&amp;IF($D$4="",2958465,$D$4)),""))</f>
        <v/>
      </c>
      <c r="G55" s="18">
        <f>IF($A55="","",IFERROR(SUMIFS(Abastecimentos!$H$5:$H$1004,Abastecimentos!$B$5:$B$1004,$A55,Abastecimentos!$L$5:$L$1004,"&gt;0",Abastecimentos!$A$5:$A$1004,"&gt;="&amp;IF($B$4="",0,$B$4),Abastecimentos!$A$5:$A$1004,"&lt;="&amp;IF($D$4="",2958465,$D$4))/SUMIFS(Abastecimentos!$L$5:$L$1004,Abastecimentos!$B$5:$B$1004,$A55,Abastecimentos!$L$5:$L$1004,"&gt;0",Abastecimentos!$A$5:$A$1004,"&gt;="&amp;IF($B$4="",0,$B$4),Abastecimentos!$A$5:$A$1004,"&lt;="&amp;IF($D$4="",2958465,$D$4)),""))</f>
        <v/>
      </c>
      <c r="H55" s="19">
        <f>IF(OR($A55="",$B55=""),"",IF($B55=0,"",$C55/$B55))</f>
        <v/>
      </c>
      <c r="I55" s="15" t="n"/>
    </row>
    <row r="56">
      <c r="A56" s="15" t="n"/>
      <c r="B56" s="17">
        <f>IF($A56="","",SUMIFS(Abastecimentos!$G$5:$G$1004,Abastecimentos!$B$5:$B$1004,$A56,Abastecimentos!$E$5:$E$1004,"&lt;&gt;Arla 32",Abastecimentos!$A$5:$A$1004,"&gt;="&amp;IF($B$4="",0,$B$4),Abastecimentos!$A$5:$A$1004,"&lt;="&amp;IF($D$4="",2958465,$D$4)))</f>
        <v/>
      </c>
      <c r="C56" s="18">
        <f>IF($A56="","",SUMIFS(Abastecimentos!$H$5:$H$1004,Abastecimentos!$B$5:$B$1004,$A56,Abastecimentos!$E$5:$E$1004,"&lt;&gt;Arla 32",Abastecimentos!$A$5:$A$1004,"&gt;="&amp;IF($B$4="",0,$B$4),Abastecimentos!$A$5:$A$1004,"&lt;="&amp;IF($D$4="",2958465,$D$4)))</f>
        <v/>
      </c>
      <c r="D56" s="18">
        <f>IF($A56="","",SUMIFS(Abastecimentos!$H$5:$H$1004,Abastecimentos!$B$5:$B$1004,$A56,Abastecimentos!$E$5:$E$1004,"Arla 32",Abastecimentos!$A$5:$A$1004,"&gt;="&amp;IF($B$4="",0,$B$4),Abastecimentos!$A$5:$A$1004,"&lt;="&amp;IF($D$4="",2958465,$D$4)))</f>
        <v/>
      </c>
      <c r="E56" s="16">
        <f>IF($A56="","",SUMIFS(Abastecimentos!$L$5:$L$1004,Abastecimentos!$B$5:$B$1004,$A56,Abastecimentos!$A$5:$A$1004,"&gt;="&amp;IF($B$4="",0,$B$4),Abastecimentos!$A$5:$A$1004,"&lt;="&amp;IF($D$4="",2958465,$D$4)))</f>
        <v/>
      </c>
      <c r="F56" s="17">
        <f>IF($A56="","",IFERROR(SUMIFS(Abastecimentos!$L$5:$L$1004,Abastecimentos!$B$5:$B$1004,$A56,Abastecimentos!$M$5:$M$1004,"&gt;0",Abastecimentos!$A$5:$A$1004,"&gt;="&amp;IF($B$4="",0,$B$4),Abastecimentos!$A$5:$A$1004,"&lt;="&amp;IF($D$4="",2958465,$D$4))/SUMIFS(Abastecimentos!$G$5:$G$1004,Abastecimentos!$B$5:$B$1004,$A56,Abastecimentos!$M$5:$M$1004,"&gt;0",Abastecimentos!$A$5:$A$1004,"&gt;="&amp;IF($B$4="",0,$B$4),Abastecimentos!$A$5:$A$1004,"&lt;="&amp;IF($D$4="",2958465,$D$4)),""))</f>
        <v/>
      </c>
      <c r="G56" s="18">
        <f>IF($A56="","",IFERROR(SUMIFS(Abastecimentos!$H$5:$H$1004,Abastecimentos!$B$5:$B$1004,$A56,Abastecimentos!$L$5:$L$1004,"&gt;0",Abastecimentos!$A$5:$A$1004,"&gt;="&amp;IF($B$4="",0,$B$4),Abastecimentos!$A$5:$A$1004,"&lt;="&amp;IF($D$4="",2958465,$D$4))/SUMIFS(Abastecimentos!$L$5:$L$1004,Abastecimentos!$B$5:$B$1004,$A56,Abastecimentos!$L$5:$L$1004,"&gt;0",Abastecimentos!$A$5:$A$1004,"&gt;="&amp;IF($B$4="",0,$B$4),Abastecimentos!$A$5:$A$1004,"&lt;="&amp;IF($D$4="",2958465,$D$4)),""))</f>
        <v/>
      </c>
      <c r="H56" s="19">
        <f>IF(OR($A56="",$B56=""),"",IF($B56=0,"",$C56/$B56))</f>
        <v/>
      </c>
      <c r="I56" s="15" t="n"/>
    </row>
    <row r="57">
      <c r="A57" s="15" t="n"/>
      <c r="B57" s="17">
        <f>IF($A57="","",SUMIFS(Abastecimentos!$G$5:$G$1004,Abastecimentos!$B$5:$B$1004,$A57,Abastecimentos!$E$5:$E$1004,"&lt;&gt;Arla 32",Abastecimentos!$A$5:$A$1004,"&gt;="&amp;IF($B$4="",0,$B$4),Abastecimentos!$A$5:$A$1004,"&lt;="&amp;IF($D$4="",2958465,$D$4)))</f>
        <v/>
      </c>
      <c r="C57" s="18">
        <f>IF($A57="","",SUMIFS(Abastecimentos!$H$5:$H$1004,Abastecimentos!$B$5:$B$1004,$A57,Abastecimentos!$E$5:$E$1004,"&lt;&gt;Arla 32",Abastecimentos!$A$5:$A$1004,"&gt;="&amp;IF($B$4="",0,$B$4),Abastecimentos!$A$5:$A$1004,"&lt;="&amp;IF($D$4="",2958465,$D$4)))</f>
        <v/>
      </c>
      <c r="D57" s="18">
        <f>IF($A57="","",SUMIFS(Abastecimentos!$H$5:$H$1004,Abastecimentos!$B$5:$B$1004,$A57,Abastecimentos!$E$5:$E$1004,"Arla 32",Abastecimentos!$A$5:$A$1004,"&gt;="&amp;IF($B$4="",0,$B$4),Abastecimentos!$A$5:$A$1004,"&lt;="&amp;IF($D$4="",2958465,$D$4)))</f>
        <v/>
      </c>
      <c r="E57" s="16">
        <f>IF($A57="","",SUMIFS(Abastecimentos!$L$5:$L$1004,Abastecimentos!$B$5:$B$1004,$A57,Abastecimentos!$A$5:$A$1004,"&gt;="&amp;IF($B$4="",0,$B$4),Abastecimentos!$A$5:$A$1004,"&lt;="&amp;IF($D$4="",2958465,$D$4)))</f>
        <v/>
      </c>
      <c r="F57" s="17">
        <f>IF($A57="","",IFERROR(SUMIFS(Abastecimentos!$L$5:$L$1004,Abastecimentos!$B$5:$B$1004,$A57,Abastecimentos!$M$5:$M$1004,"&gt;0",Abastecimentos!$A$5:$A$1004,"&gt;="&amp;IF($B$4="",0,$B$4),Abastecimentos!$A$5:$A$1004,"&lt;="&amp;IF($D$4="",2958465,$D$4))/SUMIFS(Abastecimentos!$G$5:$G$1004,Abastecimentos!$B$5:$B$1004,$A57,Abastecimentos!$M$5:$M$1004,"&gt;0",Abastecimentos!$A$5:$A$1004,"&gt;="&amp;IF($B$4="",0,$B$4),Abastecimentos!$A$5:$A$1004,"&lt;="&amp;IF($D$4="",2958465,$D$4)),""))</f>
        <v/>
      </c>
      <c r="G57" s="18">
        <f>IF($A57="","",IFERROR(SUMIFS(Abastecimentos!$H$5:$H$1004,Abastecimentos!$B$5:$B$1004,$A57,Abastecimentos!$L$5:$L$1004,"&gt;0",Abastecimentos!$A$5:$A$1004,"&gt;="&amp;IF($B$4="",0,$B$4),Abastecimentos!$A$5:$A$1004,"&lt;="&amp;IF($D$4="",2958465,$D$4))/SUMIFS(Abastecimentos!$L$5:$L$1004,Abastecimentos!$B$5:$B$1004,$A57,Abastecimentos!$L$5:$L$1004,"&gt;0",Abastecimentos!$A$5:$A$1004,"&gt;="&amp;IF($B$4="",0,$B$4),Abastecimentos!$A$5:$A$1004,"&lt;="&amp;IF($D$4="",2958465,$D$4)),""))</f>
        <v/>
      </c>
      <c r="H57" s="19">
        <f>IF(OR($A57="",$B57=""),"",IF($B57=0,"",$C57/$B57))</f>
        <v/>
      </c>
      <c r="I57" s="15" t="n"/>
    </row>
    <row r="58">
      <c r="A58" s="15" t="n"/>
      <c r="B58" s="17">
        <f>IF($A58="","",SUMIFS(Abastecimentos!$G$5:$G$1004,Abastecimentos!$B$5:$B$1004,$A58,Abastecimentos!$E$5:$E$1004,"&lt;&gt;Arla 32",Abastecimentos!$A$5:$A$1004,"&gt;="&amp;IF($B$4="",0,$B$4),Abastecimentos!$A$5:$A$1004,"&lt;="&amp;IF($D$4="",2958465,$D$4)))</f>
        <v/>
      </c>
      <c r="C58" s="18">
        <f>IF($A58="","",SUMIFS(Abastecimentos!$H$5:$H$1004,Abastecimentos!$B$5:$B$1004,$A58,Abastecimentos!$E$5:$E$1004,"&lt;&gt;Arla 32",Abastecimentos!$A$5:$A$1004,"&gt;="&amp;IF($B$4="",0,$B$4),Abastecimentos!$A$5:$A$1004,"&lt;="&amp;IF($D$4="",2958465,$D$4)))</f>
        <v/>
      </c>
      <c r="D58" s="18">
        <f>IF($A58="","",SUMIFS(Abastecimentos!$H$5:$H$1004,Abastecimentos!$B$5:$B$1004,$A58,Abastecimentos!$E$5:$E$1004,"Arla 32",Abastecimentos!$A$5:$A$1004,"&gt;="&amp;IF($B$4="",0,$B$4),Abastecimentos!$A$5:$A$1004,"&lt;="&amp;IF($D$4="",2958465,$D$4)))</f>
        <v/>
      </c>
      <c r="E58" s="16">
        <f>IF($A58="","",SUMIFS(Abastecimentos!$L$5:$L$1004,Abastecimentos!$B$5:$B$1004,$A58,Abastecimentos!$A$5:$A$1004,"&gt;="&amp;IF($B$4="",0,$B$4),Abastecimentos!$A$5:$A$1004,"&lt;="&amp;IF($D$4="",2958465,$D$4)))</f>
        <v/>
      </c>
      <c r="F58" s="17">
        <f>IF($A58="","",IFERROR(SUMIFS(Abastecimentos!$L$5:$L$1004,Abastecimentos!$B$5:$B$1004,$A58,Abastecimentos!$M$5:$M$1004,"&gt;0",Abastecimentos!$A$5:$A$1004,"&gt;="&amp;IF($B$4="",0,$B$4),Abastecimentos!$A$5:$A$1004,"&lt;="&amp;IF($D$4="",2958465,$D$4))/SUMIFS(Abastecimentos!$G$5:$G$1004,Abastecimentos!$B$5:$B$1004,$A58,Abastecimentos!$M$5:$M$1004,"&gt;0",Abastecimentos!$A$5:$A$1004,"&gt;="&amp;IF($B$4="",0,$B$4),Abastecimentos!$A$5:$A$1004,"&lt;="&amp;IF($D$4="",2958465,$D$4)),""))</f>
        <v/>
      </c>
      <c r="G58" s="18">
        <f>IF($A58="","",IFERROR(SUMIFS(Abastecimentos!$H$5:$H$1004,Abastecimentos!$B$5:$B$1004,$A58,Abastecimentos!$L$5:$L$1004,"&gt;0",Abastecimentos!$A$5:$A$1004,"&gt;="&amp;IF($B$4="",0,$B$4),Abastecimentos!$A$5:$A$1004,"&lt;="&amp;IF($D$4="",2958465,$D$4))/SUMIFS(Abastecimentos!$L$5:$L$1004,Abastecimentos!$B$5:$B$1004,$A58,Abastecimentos!$L$5:$L$1004,"&gt;0",Abastecimentos!$A$5:$A$1004,"&gt;="&amp;IF($B$4="",0,$B$4),Abastecimentos!$A$5:$A$1004,"&lt;="&amp;IF($D$4="",2958465,$D$4)),""))</f>
        <v/>
      </c>
      <c r="H58" s="19">
        <f>IF(OR($A58="",$B58=""),"",IF($B58=0,"",$C58/$B58))</f>
        <v/>
      </c>
      <c r="I58" s="15" t="n"/>
    </row>
    <row r="59">
      <c r="A59" s="15" t="n"/>
      <c r="B59" s="17">
        <f>IF($A59="","",SUMIFS(Abastecimentos!$G$5:$G$1004,Abastecimentos!$B$5:$B$1004,$A59,Abastecimentos!$E$5:$E$1004,"&lt;&gt;Arla 32",Abastecimentos!$A$5:$A$1004,"&gt;="&amp;IF($B$4="",0,$B$4),Abastecimentos!$A$5:$A$1004,"&lt;="&amp;IF($D$4="",2958465,$D$4)))</f>
        <v/>
      </c>
      <c r="C59" s="18">
        <f>IF($A59="","",SUMIFS(Abastecimentos!$H$5:$H$1004,Abastecimentos!$B$5:$B$1004,$A59,Abastecimentos!$E$5:$E$1004,"&lt;&gt;Arla 32",Abastecimentos!$A$5:$A$1004,"&gt;="&amp;IF($B$4="",0,$B$4),Abastecimentos!$A$5:$A$1004,"&lt;="&amp;IF($D$4="",2958465,$D$4)))</f>
        <v/>
      </c>
      <c r="D59" s="18">
        <f>IF($A59="","",SUMIFS(Abastecimentos!$H$5:$H$1004,Abastecimentos!$B$5:$B$1004,$A59,Abastecimentos!$E$5:$E$1004,"Arla 32",Abastecimentos!$A$5:$A$1004,"&gt;="&amp;IF($B$4="",0,$B$4),Abastecimentos!$A$5:$A$1004,"&lt;="&amp;IF($D$4="",2958465,$D$4)))</f>
        <v/>
      </c>
      <c r="E59" s="16">
        <f>IF($A59="","",SUMIFS(Abastecimentos!$L$5:$L$1004,Abastecimentos!$B$5:$B$1004,$A59,Abastecimentos!$A$5:$A$1004,"&gt;="&amp;IF($B$4="",0,$B$4),Abastecimentos!$A$5:$A$1004,"&lt;="&amp;IF($D$4="",2958465,$D$4)))</f>
        <v/>
      </c>
      <c r="F59" s="17">
        <f>IF($A59="","",IFERROR(SUMIFS(Abastecimentos!$L$5:$L$1004,Abastecimentos!$B$5:$B$1004,$A59,Abastecimentos!$M$5:$M$1004,"&gt;0",Abastecimentos!$A$5:$A$1004,"&gt;="&amp;IF($B$4="",0,$B$4),Abastecimentos!$A$5:$A$1004,"&lt;="&amp;IF($D$4="",2958465,$D$4))/SUMIFS(Abastecimentos!$G$5:$G$1004,Abastecimentos!$B$5:$B$1004,$A59,Abastecimentos!$M$5:$M$1004,"&gt;0",Abastecimentos!$A$5:$A$1004,"&gt;="&amp;IF($B$4="",0,$B$4),Abastecimentos!$A$5:$A$1004,"&lt;="&amp;IF($D$4="",2958465,$D$4)),""))</f>
        <v/>
      </c>
      <c r="G59" s="18">
        <f>IF($A59="","",IFERROR(SUMIFS(Abastecimentos!$H$5:$H$1004,Abastecimentos!$B$5:$B$1004,$A59,Abastecimentos!$L$5:$L$1004,"&gt;0",Abastecimentos!$A$5:$A$1004,"&gt;="&amp;IF($B$4="",0,$B$4),Abastecimentos!$A$5:$A$1004,"&lt;="&amp;IF($D$4="",2958465,$D$4))/SUMIFS(Abastecimentos!$L$5:$L$1004,Abastecimentos!$B$5:$B$1004,$A59,Abastecimentos!$L$5:$L$1004,"&gt;0",Abastecimentos!$A$5:$A$1004,"&gt;="&amp;IF($B$4="",0,$B$4),Abastecimentos!$A$5:$A$1004,"&lt;="&amp;IF($D$4="",2958465,$D$4)),""))</f>
        <v/>
      </c>
      <c r="H59" s="19">
        <f>IF(OR($A59="",$B59=""),"",IF($B59=0,"",$C59/$B59))</f>
        <v/>
      </c>
      <c r="I59" s="15" t="n"/>
    </row>
    <row r="60">
      <c r="A60" s="15" t="n"/>
      <c r="B60" s="17">
        <f>IF($A60="","",SUMIFS(Abastecimentos!$G$5:$G$1004,Abastecimentos!$B$5:$B$1004,$A60,Abastecimentos!$E$5:$E$1004,"&lt;&gt;Arla 32",Abastecimentos!$A$5:$A$1004,"&gt;="&amp;IF($B$4="",0,$B$4),Abastecimentos!$A$5:$A$1004,"&lt;="&amp;IF($D$4="",2958465,$D$4)))</f>
        <v/>
      </c>
      <c r="C60" s="18">
        <f>IF($A60="","",SUMIFS(Abastecimentos!$H$5:$H$1004,Abastecimentos!$B$5:$B$1004,$A60,Abastecimentos!$E$5:$E$1004,"&lt;&gt;Arla 32",Abastecimentos!$A$5:$A$1004,"&gt;="&amp;IF($B$4="",0,$B$4),Abastecimentos!$A$5:$A$1004,"&lt;="&amp;IF($D$4="",2958465,$D$4)))</f>
        <v/>
      </c>
      <c r="D60" s="18">
        <f>IF($A60="","",SUMIFS(Abastecimentos!$H$5:$H$1004,Abastecimentos!$B$5:$B$1004,$A60,Abastecimentos!$E$5:$E$1004,"Arla 32",Abastecimentos!$A$5:$A$1004,"&gt;="&amp;IF($B$4="",0,$B$4),Abastecimentos!$A$5:$A$1004,"&lt;="&amp;IF($D$4="",2958465,$D$4)))</f>
        <v/>
      </c>
      <c r="E60" s="16">
        <f>IF($A60="","",SUMIFS(Abastecimentos!$L$5:$L$1004,Abastecimentos!$B$5:$B$1004,$A60,Abastecimentos!$A$5:$A$1004,"&gt;="&amp;IF($B$4="",0,$B$4),Abastecimentos!$A$5:$A$1004,"&lt;="&amp;IF($D$4="",2958465,$D$4)))</f>
        <v/>
      </c>
      <c r="F60" s="17">
        <f>IF($A60="","",IFERROR(SUMIFS(Abastecimentos!$L$5:$L$1004,Abastecimentos!$B$5:$B$1004,$A60,Abastecimentos!$M$5:$M$1004,"&gt;0",Abastecimentos!$A$5:$A$1004,"&gt;="&amp;IF($B$4="",0,$B$4),Abastecimentos!$A$5:$A$1004,"&lt;="&amp;IF($D$4="",2958465,$D$4))/SUMIFS(Abastecimentos!$G$5:$G$1004,Abastecimentos!$B$5:$B$1004,$A60,Abastecimentos!$M$5:$M$1004,"&gt;0",Abastecimentos!$A$5:$A$1004,"&gt;="&amp;IF($B$4="",0,$B$4),Abastecimentos!$A$5:$A$1004,"&lt;="&amp;IF($D$4="",2958465,$D$4)),""))</f>
        <v/>
      </c>
      <c r="G60" s="18">
        <f>IF($A60="","",IFERROR(SUMIFS(Abastecimentos!$H$5:$H$1004,Abastecimentos!$B$5:$B$1004,$A60,Abastecimentos!$L$5:$L$1004,"&gt;0",Abastecimentos!$A$5:$A$1004,"&gt;="&amp;IF($B$4="",0,$B$4),Abastecimentos!$A$5:$A$1004,"&lt;="&amp;IF($D$4="",2958465,$D$4))/SUMIFS(Abastecimentos!$L$5:$L$1004,Abastecimentos!$B$5:$B$1004,$A60,Abastecimentos!$L$5:$L$1004,"&gt;0",Abastecimentos!$A$5:$A$1004,"&gt;="&amp;IF($B$4="",0,$B$4),Abastecimentos!$A$5:$A$1004,"&lt;="&amp;IF($D$4="",2958465,$D$4)),""))</f>
        <v/>
      </c>
      <c r="H60" s="19">
        <f>IF(OR($A60="",$B60=""),"",IF($B60=0,"",$C60/$B60))</f>
        <v/>
      </c>
      <c r="I60" s="15" t="n"/>
    </row>
    <row r="61">
      <c r="A61" s="15" t="n"/>
      <c r="B61" s="17">
        <f>IF($A61="","",SUMIFS(Abastecimentos!$G$5:$G$1004,Abastecimentos!$B$5:$B$1004,$A61,Abastecimentos!$E$5:$E$1004,"&lt;&gt;Arla 32",Abastecimentos!$A$5:$A$1004,"&gt;="&amp;IF($B$4="",0,$B$4),Abastecimentos!$A$5:$A$1004,"&lt;="&amp;IF($D$4="",2958465,$D$4)))</f>
        <v/>
      </c>
      <c r="C61" s="18">
        <f>IF($A61="","",SUMIFS(Abastecimentos!$H$5:$H$1004,Abastecimentos!$B$5:$B$1004,$A61,Abastecimentos!$E$5:$E$1004,"&lt;&gt;Arla 32",Abastecimentos!$A$5:$A$1004,"&gt;="&amp;IF($B$4="",0,$B$4),Abastecimentos!$A$5:$A$1004,"&lt;="&amp;IF($D$4="",2958465,$D$4)))</f>
        <v/>
      </c>
      <c r="D61" s="18">
        <f>IF($A61="","",SUMIFS(Abastecimentos!$H$5:$H$1004,Abastecimentos!$B$5:$B$1004,$A61,Abastecimentos!$E$5:$E$1004,"Arla 32",Abastecimentos!$A$5:$A$1004,"&gt;="&amp;IF($B$4="",0,$B$4),Abastecimentos!$A$5:$A$1004,"&lt;="&amp;IF($D$4="",2958465,$D$4)))</f>
        <v/>
      </c>
      <c r="E61" s="16">
        <f>IF($A61="","",SUMIFS(Abastecimentos!$L$5:$L$1004,Abastecimentos!$B$5:$B$1004,$A61,Abastecimentos!$A$5:$A$1004,"&gt;="&amp;IF($B$4="",0,$B$4),Abastecimentos!$A$5:$A$1004,"&lt;="&amp;IF($D$4="",2958465,$D$4)))</f>
        <v/>
      </c>
      <c r="F61" s="17">
        <f>IF($A61="","",IFERROR(SUMIFS(Abastecimentos!$L$5:$L$1004,Abastecimentos!$B$5:$B$1004,$A61,Abastecimentos!$M$5:$M$1004,"&gt;0",Abastecimentos!$A$5:$A$1004,"&gt;="&amp;IF($B$4="",0,$B$4),Abastecimentos!$A$5:$A$1004,"&lt;="&amp;IF($D$4="",2958465,$D$4))/SUMIFS(Abastecimentos!$G$5:$G$1004,Abastecimentos!$B$5:$B$1004,$A61,Abastecimentos!$M$5:$M$1004,"&gt;0",Abastecimentos!$A$5:$A$1004,"&gt;="&amp;IF($B$4="",0,$B$4),Abastecimentos!$A$5:$A$1004,"&lt;="&amp;IF($D$4="",2958465,$D$4)),""))</f>
        <v/>
      </c>
      <c r="G61" s="18">
        <f>IF($A61="","",IFERROR(SUMIFS(Abastecimentos!$H$5:$H$1004,Abastecimentos!$B$5:$B$1004,$A61,Abastecimentos!$L$5:$L$1004,"&gt;0",Abastecimentos!$A$5:$A$1004,"&gt;="&amp;IF($B$4="",0,$B$4),Abastecimentos!$A$5:$A$1004,"&lt;="&amp;IF($D$4="",2958465,$D$4))/SUMIFS(Abastecimentos!$L$5:$L$1004,Abastecimentos!$B$5:$B$1004,$A61,Abastecimentos!$L$5:$L$1004,"&gt;0",Abastecimentos!$A$5:$A$1004,"&gt;="&amp;IF($B$4="",0,$B$4),Abastecimentos!$A$5:$A$1004,"&lt;="&amp;IF($D$4="",2958465,$D$4)),""))</f>
        <v/>
      </c>
      <c r="H61" s="19">
        <f>IF(OR($A61="",$B61=""),"",IF($B61=0,"",$C61/$B61))</f>
        <v/>
      </c>
      <c r="I61" s="15" t="n"/>
    </row>
    <row r="62">
      <c r="A62" s="15" t="n"/>
      <c r="B62" s="17">
        <f>IF($A62="","",SUMIFS(Abastecimentos!$G$5:$G$1004,Abastecimentos!$B$5:$B$1004,$A62,Abastecimentos!$E$5:$E$1004,"&lt;&gt;Arla 32",Abastecimentos!$A$5:$A$1004,"&gt;="&amp;IF($B$4="",0,$B$4),Abastecimentos!$A$5:$A$1004,"&lt;="&amp;IF($D$4="",2958465,$D$4)))</f>
        <v/>
      </c>
      <c r="C62" s="18">
        <f>IF($A62="","",SUMIFS(Abastecimentos!$H$5:$H$1004,Abastecimentos!$B$5:$B$1004,$A62,Abastecimentos!$E$5:$E$1004,"&lt;&gt;Arla 32",Abastecimentos!$A$5:$A$1004,"&gt;="&amp;IF($B$4="",0,$B$4),Abastecimentos!$A$5:$A$1004,"&lt;="&amp;IF($D$4="",2958465,$D$4)))</f>
        <v/>
      </c>
      <c r="D62" s="18">
        <f>IF($A62="","",SUMIFS(Abastecimentos!$H$5:$H$1004,Abastecimentos!$B$5:$B$1004,$A62,Abastecimentos!$E$5:$E$1004,"Arla 32",Abastecimentos!$A$5:$A$1004,"&gt;="&amp;IF($B$4="",0,$B$4),Abastecimentos!$A$5:$A$1004,"&lt;="&amp;IF($D$4="",2958465,$D$4)))</f>
        <v/>
      </c>
      <c r="E62" s="16">
        <f>IF($A62="","",SUMIFS(Abastecimentos!$L$5:$L$1004,Abastecimentos!$B$5:$B$1004,$A62,Abastecimentos!$A$5:$A$1004,"&gt;="&amp;IF($B$4="",0,$B$4),Abastecimentos!$A$5:$A$1004,"&lt;="&amp;IF($D$4="",2958465,$D$4)))</f>
        <v/>
      </c>
      <c r="F62" s="17">
        <f>IF($A62="","",IFERROR(SUMIFS(Abastecimentos!$L$5:$L$1004,Abastecimentos!$B$5:$B$1004,$A62,Abastecimentos!$M$5:$M$1004,"&gt;0",Abastecimentos!$A$5:$A$1004,"&gt;="&amp;IF($B$4="",0,$B$4),Abastecimentos!$A$5:$A$1004,"&lt;="&amp;IF($D$4="",2958465,$D$4))/SUMIFS(Abastecimentos!$G$5:$G$1004,Abastecimentos!$B$5:$B$1004,$A62,Abastecimentos!$M$5:$M$1004,"&gt;0",Abastecimentos!$A$5:$A$1004,"&gt;="&amp;IF($B$4="",0,$B$4),Abastecimentos!$A$5:$A$1004,"&lt;="&amp;IF($D$4="",2958465,$D$4)),""))</f>
        <v/>
      </c>
      <c r="G62" s="18">
        <f>IF($A62="","",IFERROR(SUMIFS(Abastecimentos!$H$5:$H$1004,Abastecimentos!$B$5:$B$1004,$A62,Abastecimentos!$L$5:$L$1004,"&gt;0",Abastecimentos!$A$5:$A$1004,"&gt;="&amp;IF($B$4="",0,$B$4),Abastecimentos!$A$5:$A$1004,"&lt;="&amp;IF($D$4="",2958465,$D$4))/SUMIFS(Abastecimentos!$L$5:$L$1004,Abastecimentos!$B$5:$B$1004,$A62,Abastecimentos!$L$5:$L$1004,"&gt;0",Abastecimentos!$A$5:$A$1004,"&gt;="&amp;IF($B$4="",0,$B$4),Abastecimentos!$A$5:$A$1004,"&lt;="&amp;IF($D$4="",2958465,$D$4)),""))</f>
        <v/>
      </c>
      <c r="H62" s="19">
        <f>IF(OR($A62="",$B62=""),"",IF($B62=0,"",$C62/$B62))</f>
        <v/>
      </c>
      <c r="I62" s="15" t="n"/>
    </row>
    <row r="63">
      <c r="A63" s="15" t="n"/>
      <c r="B63" s="17">
        <f>IF($A63="","",SUMIFS(Abastecimentos!$G$5:$G$1004,Abastecimentos!$B$5:$B$1004,$A63,Abastecimentos!$E$5:$E$1004,"&lt;&gt;Arla 32",Abastecimentos!$A$5:$A$1004,"&gt;="&amp;IF($B$4="",0,$B$4),Abastecimentos!$A$5:$A$1004,"&lt;="&amp;IF($D$4="",2958465,$D$4)))</f>
        <v/>
      </c>
      <c r="C63" s="18">
        <f>IF($A63="","",SUMIFS(Abastecimentos!$H$5:$H$1004,Abastecimentos!$B$5:$B$1004,$A63,Abastecimentos!$E$5:$E$1004,"&lt;&gt;Arla 32",Abastecimentos!$A$5:$A$1004,"&gt;="&amp;IF($B$4="",0,$B$4),Abastecimentos!$A$5:$A$1004,"&lt;="&amp;IF($D$4="",2958465,$D$4)))</f>
        <v/>
      </c>
      <c r="D63" s="18">
        <f>IF($A63="","",SUMIFS(Abastecimentos!$H$5:$H$1004,Abastecimentos!$B$5:$B$1004,$A63,Abastecimentos!$E$5:$E$1004,"Arla 32",Abastecimentos!$A$5:$A$1004,"&gt;="&amp;IF($B$4="",0,$B$4),Abastecimentos!$A$5:$A$1004,"&lt;="&amp;IF($D$4="",2958465,$D$4)))</f>
        <v/>
      </c>
      <c r="E63" s="16">
        <f>IF($A63="","",SUMIFS(Abastecimentos!$L$5:$L$1004,Abastecimentos!$B$5:$B$1004,$A63,Abastecimentos!$A$5:$A$1004,"&gt;="&amp;IF($B$4="",0,$B$4),Abastecimentos!$A$5:$A$1004,"&lt;="&amp;IF($D$4="",2958465,$D$4)))</f>
        <v/>
      </c>
      <c r="F63" s="17">
        <f>IF($A63="","",IFERROR(SUMIFS(Abastecimentos!$L$5:$L$1004,Abastecimentos!$B$5:$B$1004,$A63,Abastecimentos!$M$5:$M$1004,"&gt;0",Abastecimentos!$A$5:$A$1004,"&gt;="&amp;IF($B$4="",0,$B$4),Abastecimentos!$A$5:$A$1004,"&lt;="&amp;IF($D$4="",2958465,$D$4))/SUMIFS(Abastecimentos!$G$5:$G$1004,Abastecimentos!$B$5:$B$1004,$A63,Abastecimentos!$M$5:$M$1004,"&gt;0",Abastecimentos!$A$5:$A$1004,"&gt;="&amp;IF($B$4="",0,$B$4),Abastecimentos!$A$5:$A$1004,"&lt;="&amp;IF($D$4="",2958465,$D$4)),""))</f>
        <v/>
      </c>
      <c r="G63" s="18">
        <f>IF($A63="","",IFERROR(SUMIFS(Abastecimentos!$H$5:$H$1004,Abastecimentos!$B$5:$B$1004,$A63,Abastecimentos!$L$5:$L$1004,"&gt;0",Abastecimentos!$A$5:$A$1004,"&gt;="&amp;IF($B$4="",0,$B$4),Abastecimentos!$A$5:$A$1004,"&lt;="&amp;IF($D$4="",2958465,$D$4))/SUMIFS(Abastecimentos!$L$5:$L$1004,Abastecimentos!$B$5:$B$1004,$A63,Abastecimentos!$L$5:$L$1004,"&gt;0",Abastecimentos!$A$5:$A$1004,"&gt;="&amp;IF($B$4="",0,$B$4),Abastecimentos!$A$5:$A$1004,"&lt;="&amp;IF($D$4="",2958465,$D$4)),""))</f>
        <v/>
      </c>
      <c r="H63" s="19">
        <f>IF(OR($A63="",$B63=""),"",IF($B63=0,"",$C63/$B63))</f>
        <v/>
      </c>
      <c r="I63" s="15" t="n"/>
    </row>
    <row r="64">
      <c r="A64" s="15" t="n"/>
      <c r="B64" s="17">
        <f>IF($A64="","",SUMIFS(Abastecimentos!$G$5:$G$1004,Abastecimentos!$B$5:$B$1004,$A64,Abastecimentos!$E$5:$E$1004,"&lt;&gt;Arla 32",Abastecimentos!$A$5:$A$1004,"&gt;="&amp;IF($B$4="",0,$B$4),Abastecimentos!$A$5:$A$1004,"&lt;="&amp;IF($D$4="",2958465,$D$4)))</f>
        <v/>
      </c>
      <c r="C64" s="18">
        <f>IF($A64="","",SUMIFS(Abastecimentos!$H$5:$H$1004,Abastecimentos!$B$5:$B$1004,$A64,Abastecimentos!$E$5:$E$1004,"&lt;&gt;Arla 32",Abastecimentos!$A$5:$A$1004,"&gt;="&amp;IF($B$4="",0,$B$4),Abastecimentos!$A$5:$A$1004,"&lt;="&amp;IF($D$4="",2958465,$D$4)))</f>
        <v/>
      </c>
      <c r="D64" s="18">
        <f>IF($A64="","",SUMIFS(Abastecimentos!$H$5:$H$1004,Abastecimentos!$B$5:$B$1004,$A64,Abastecimentos!$E$5:$E$1004,"Arla 32",Abastecimentos!$A$5:$A$1004,"&gt;="&amp;IF($B$4="",0,$B$4),Abastecimentos!$A$5:$A$1004,"&lt;="&amp;IF($D$4="",2958465,$D$4)))</f>
        <v/>
      </c>
      <c r="E64" s="16">
        <f>IF($A64="","",SUMIFS(Abastecimentos!$L$5:$L$1004,Abastecimentos!$B$5:$B$1004,$A64,Abastecimentos!$A$5:$A$1004,"&gt;="&amp;IF($B$4="",0,$B$4),Abastecimentos!$A$5:$A$1004,"&lt;="&amp;IF($D$4="",2958465,$D$4)))</f>
        <v/>
      </c>
      <c r="F64" s="17">
        <f>IF($A64="","",IFERROR(SUMIFS(Abastecimentos!$L$5:$L$1004,Abastecimentos!$B$5:$B$1004,$A64,Abastecimentos!$M$5:$M$1004,"&gt;0",Abastecimentos!$A$5:$A$1004,"&gt;="&amp;IF($B$4="",0,$B$4),Abastecimentos!$A$5:$A$1004,"&lt;="&amp;IF($D$4="",2958465,$D$4))/SUMIFS(Abastecimentos!$G$5:$G$1004,Abastecimentos!$B$5:$B$1004,$A64,Abastecimentos!$M$5:$M$1004,"&gt;0",Abastecimentos!$A$5:$A$1004,"&gt;="&amp;IF($B$4="",0,$B$4),Abastecimentos!$A$5:$A$1004,"&lt;="&amp;IF($D$4="",2958465,$D$4)),""))</f>
        <v/>
      </c>
      <c r="G64" s="18">
        <f>IF($A64="","",IFERROR(SUMIFS(Abastecimentos!$H$5:$H$1004,Abastecimentos!$B$5:$B$1004,$A64,Abastecimentos!$L$5:$L$1004,"&gt;0",Abastecimentos!$A$5:$A$1004,"&gt;="&amp;IF($B$4="",0,$B$4),Abastecimentos!$A$5:$A$1004,"&lt;="&amp;IF($D$4="",2958465,$D$4))/SUMIFS(Abastecimentos!$L$5:$L$1004,Abastecimentos!$B$5:$B$1004,$A64,Abastecimentos!$L$5:$L$1004,"&gt;0",Abastecimentos!$A$5:$A$1004,"&gt;="&amp;IF($B$4="",0,$B$4),Abastecimentos!$A$5:$A$1004,"&lt;="&amp;IF($D$4="",2958465,$D$4)),""))</f>
        <v/>
      </c>
      <c r="H64" s="19">
        <f>IF(OR($A64="",$B64=""),"",IF($B64=0,"",$C64/$B64))</f>
        <v/>
      </c>
      <c r="I64" s="15" t="n"/>
    </row>
    <row r="65">
      <c r="A65" s="15" t="n"/>
      <c r="B65" s="17">
        <f>IF($A65="","",SUMIFS(Abastecimentos!$G$5:$G$1004,Abastecimentos!$B$5:$B$1004,$A65,Abastecimentos!$E$5:$E$1004,"&lt;&gt;Arla 32",Abastecimentos!$A$5:$A$1004,"&gt;="&amp;IF($B$4="",0,$B$4),Abastecimentos!$A$5:$A$1004,"&lt;="&amp;IF($D$4="",2958465,$D$4)))</f>
        <v/>
      </c>
      <c r="C65" s="18">
        <f>IF($A65="","",SUMIFS(Abastecimentos!$H$5:$H$1004,Abastecimentos!$B$5:$B$1004,$A65,Abastecimentos!$E$5:$E$1004,"&lt;&gt;Arla 32",Abastecimentos!$A$5:$A$1004,"&gt;="&amp;IF($B$4="",0,$B$4),Abastecimentos!$A$5:$A$1004,"&lt;="&amp;IF($D$4="",2958465,$D$4)))</f>
        <v/>
      </c>
      <c r="D65" s="18">
        <f>IF($A65="","",SUMIFS(Abastecimentos!$H$5:$H$1004,Abastecimentos!$B$5:$B$1004,$A65,Abastecimentos!$E$5:$E$1004,"Arla 32",Abastecimentos!$A$5:$A$1004,"&gt;="&amp;IF($B$4="",0,$B$4),Abastecimentos!$A$5:$A$1004,"&lt;="&amp;IF($D$4="",2958465,$D$4)))</f>
        <v/>
      </c>
      <c r="E65" s="16">
        <f>IF($A65="","",SUMIFS(Abastecimentos!$L$5:$L$1004,Abastecimentos!$B$5:$B$1004,$A65,Abastecimentos!$A$5:$A$1004,"&gt;="&amp;IF($B$4="",0,$B$4),Abastecimentos!$A$5:$A$1004,"&lt;="&amp;IF($D$4="",2958465,$D$4)))</f>
        <v/>
      </c>
      <c r="F65" s="17">
        <f>IF($A65="","",IFERROR(SUMIFS(Abastecimentos!$L$5:$L$1004,Abastecimentos!$B$5:$B$1004,$A65,Abastecimentos!$M$5:$M$1004,"&gt;0",Abastecimentos!$A$5:$A$1004,"&gt;="&amp;IF($B$4="",0,$B$4),Abastecimentos!$A$5:$A$1004,"&lt;="&amp;IF($D$4="",2958465,$D$4))/SUMIFS(Abastecimentos!$G$5:$G$1004,Abastecimentos!$B$5:$B$1004,$A65,Abastecimentos!$M$5:$M$1004,"&gt;0",Abastecimentos!$A$5:$A$1004,"&gt;="&amp;IF($B$4="",0,$B$4),Abastecimentos!$A$5:$A$1004,"&lt;="&amp;IF($D$4="",2958465,$D$4)),""))</f>
        <v/>
      </c>
      <c r="G65" s="18">
        <f>IF($A65="","",IFERROR(SUMIFS(Abastecimentos!$H$5:$H$1004,Abastecimentos!$B$5:$B$1004,$A65,Abastecimentos!$L$5:$L$1004,"&gt;0",Abastecimentos!$A$5:$A$1004,"&gt;="&amp;IF($B$4="",0,$B$4),Abastecimentos!$A$5:$A$1004,"&lt;="&amp;IF($D$4="",2958465,$D$4))/SUMIFS(Abastecimentos!$L$5:$L$1004,Abastecimentos!$B$5:$B$1004,$A65,Abastecimentos!$L$5:$L$1004,"&gt;0",Abastecimentos!$A$5:$A$1004,"&gt;="&amp;IF($B$4="",0,$B$4),Abastecimentos!$A$5:$A$1004,"&lt;="&amp;IF($D$4="",2958465,$D$4)),""))</f>
        <v/>
      </c>
      <c r="H65" s="19">
        <f>IF(OR($A65="",$B65=""),"",IF($B65=0,"",$C65/$B65))</f>
        <v/>
      </c>
      <c r="I65" s="15" t="n"/>
    </row>
    <row r="66">
      <c r="A66" s="15" t="n"/>
      <c r="B66" s="17">
        <f>IF($A66="","",SUMIFS(Abastecimentos!$G$5:$G$1004,Abastecimentos!$B$5:$B$1004,$A66,Abastecimentos!$E$5:$E$1004,"&lt;&gt;Arla 32",Abastecimentos!$A$5:$A$1004,"&gt;="&amp;IF($B$4="",0,$B$4),Abastecimentos!$A$5:$A$1004,"&lt;="&amp;IF($D$4="",2958465,$D$4)))</f>
        <v/>
      </c>
      <c r="C66" s="18">
        <f>IF($A66="","",SUMIFS(Abastecimentos!$H$5:$H$1004,Abastecimentos!$B$5:$B$1004,$A66,Abastecimentos!$E$5:$E$1004,"&lt;&gt;Arla 32",Abastecimentos!$A$5:$A$1004,"&gt;="&amp;IF($B$4="",0,$B$4),Abastecimentos!$A$5:$A$1004,"&lt;="&amp;IF($D$4="",2958465,$D$4)))</f>
        <v/>
      </c>
      <c r="D66" s="18">
        <f>IF($A66="","",SUMIFS(Abastecimentos!$H$5:$H$1004,Abastecimentos!$B$5:$B$1004,$A66,Abastecimentos!$E$5:$E$1004,"Arla 32",Abastecimentos!$A$5:$A$1004,"&gt;="&amp;IF($B$4="",0,$B$4),Abastecimentos!$A$5:$A$1004,"&lt;="&amp;IF($D$4="",2958465,$D$4)))</f>
        <v/>
      </c>
      <c r="E66" s="16">
        <f>IF($A66="","",SUMIFS(Abastecimentos!$L$5:$L$1004,Abastecimentos!$B$5:$B$1004,$A66,Abastecimentos!$A$5:$A$1004,"&gt;="&amp;IF($B$4="",0,$B$4),Abastecimentos!$A$5:$A$1004,"&lt;="&amp;IF($D$4="",2958465,$D$4)))</f>
        <v/>
      </c>
      <c r="F66" s="17">
        <f>IF($A66="","",IFERROR(SUMIFS(Abastecimentos!$L$5:$L$1004,Abastecimentos!$B$5:$B$1004,$A66,Abastecimentos!$M$5:$M$1004,"&gt;0",Abastecimentos!$A$5:$A$1004,"&gt;="&amp;IF($B$4="",0,$B$4),Abastecimentos!$A$5:$A$1004,"&lt;="&amp;IF($D$4="",2958465,$D$4))/SUMIFS(Abastecimentos!$G$5:$G$1004,Abastecimentos!$B$5:$B$1004,$A66,Abastecimentos!$M$5:$M$1004,"&gt;0",Abastecimentos!$A$5:$A$1004,"&gt;="&amp;IF($B$4="",0,$B$4),Abastecimentos!$A$5:$A$1004,"&lt;="&amp;IF($D$4="",2958465,$D$4)),""))</f>
        <v/>
      </c>
      <c r="G66" s="18">
        <f>IF($A66="","",IFERROR(SUMIFS(Abastecimentos!$H$5:$H$1004,Abastecimentos!$B$5:$B$1004,$A66,Abastecimentos!$L$5:$L$1004,"&gt;0",Abastecimentos!$A$5:$A$1004,"&gt;="&amp;IF($B$4="",0,$B$4),Abastecimentos!$A$5:$A$1004,"&lt;="&amp;IF($D$4="",2958465,$D$4))/SUMIFS(Abastecimentos!$L$5:$L$1004,Abastecimentos!$B$5:$B$1004,$A66,Abastecimentos!$L$5:$L$1004,"&gt;0",Abastecimentos!$A$5:$A$1004,"&gt;="&amp;IF($B$4="",0,$B$4),Abastecimentos!$A$5:$A$1004,"&lt;="&amp;IF($D$4="",2958465,$D$4)),""))</f>
        <v/>
      </c>
      <c r="H66" s="19">
        <f>IF(OR($A66="",$B66=""),"",IF($B66=0,"",$C66/$B66))</f>
        <v/>
      </c>
      <c r="I66" s="15" t="n"/>
    </row>
    <row r="67">
      <c r="A67" s="15" t="n"/>
      <c r="B67" s="17">
        <f>IF($A67="","",SUMIFS(Abastecimentos!$G$5:$G$1004,Abastecimentos!$B$5:$B$1004,$A67,Abastecimentos!$E$5:$E$1004,"&lt;&gt;Arla 32",Abastecimentos!$A$5:$A$1004,"&gt;="&amp;IF($B$4="",0,$B$4),Abastecimentos!$A$5:$A$1004,"&lt;="&amp;IF($D$4="",2958465,$D$4)))</f>
        <v/>
      </c>
      <c r="C67" s="18">
        <f>IF($A67="","",SUMIFS(Abastecimentos!$H$5:$H$1004,Abastecimentos!$B$5:$B$1004,$A67,Abastecimentos!$E$5:$E$1004,"&lt;&gt;Arla 32",Abastecimentos!$A$5:$A$1004,"&gt;="&amp;IF($B$4="",0,$B$4),Abastecimentos!$A$5:$A$1004,"&lt;="&amp;IF($D$4="",2958465,$D$4)))</f>
        <v/>
      </c>
      <c r="D67" s="18">
        <f>IF($A67="","",SUMIFS(Abastecimentos!$H$5:$H$1004,Abastecimentos!$B$5:$B$1004,$A67,Abastecimentos!$E$5:$E$1004,"Arla 32",Abastecimentos!$A$5:$A$1004,"&gt;="&amp;IF($B$4="",0,$B$4),Abastecimentos!$A$5:$A$1004,"&lt;="&amp;IF($D$4="",2958465,$D$4)))</f>
        <v/>
      </c>
      <c r="E67" s="16">
        <f>IF($A67="","",SUMIFS(Abastecimentos!$L$5:$L$1004,Abastecimentos!$B$5:$B$1004,$A67,Abastecimentos!$A$5:$A$1004,"&gt;="&amp;IF($B$4="",0,$B$4),Abastecimentos!$A$5:$A$1004,"&lt;="&amp;IF($D$4="",2958465,$D$4)))</f>
        <v/>
      </c>
      <c r="F67" s="17">
        <f>IF($A67="","",IFERROR(SUMIFS(Abastecimentos!$L$5:$L$1004,Abastecimentos!$B$5:$B$1004,$A67,Abastecimentos!$M$5:$M$1004,"&gt;0",Abastecimentos!$A$5:$A$1004,"&gt;="&amp;IF($B$4="",0,$B$4),Abastecimentos!$A$5:$A$1004,"&lt;="&amp;IF($D$4="",2958465,$D$4))/SUMIFS(Abastecimentos!$G$5:$G$1004,Abastecimentos!$B$5:$B$1004,$A67,Abastecimentos!$M$5:$M$1004,"&gt;0",Abastecimentos!$A$5:$A$1004,"&gt;="&amp;IF($B$4="",0,$B$4),Abastecimentos!$A$5:$A$1004,"&lt;="&amp;IF($D$4="",2958465,$D$4)),""))</f>
        <v/>
      </c>
      <c r="G67" s="18">
        <f>IF($A67="","",IFERROR(SUMIFS(Abastecimentos!$H$5:$H$1004,Abastecimentos!$B$5:$B$1004,$A67,Abastecimentos!$L$5:$L$1004,"&gt;0",Abastecimentos!$A$5:$A$1004,"&gt;="&amp;IF($B$4="",0,$B$4),Abastecimentos!$A$5:$A$1004,"&lt;="&amp;IF($D$4="",2958465,$D$4))/SUMIFS(Abastecimentos!$L$5:$L$1004,Abastecimentos!$B$5:$B$1004,$A67,Abastecimentos!$L$5:$L$1004,"&gt;0",Abastecimentos!$A$5:$A$1004,"&gt;="&amp;IF($B$4="",0,$B$4),Abastecimentos!$A$5:$A$1004,"&lt;="&amp;IF($D$4="",2958465,$D$4)),""))</f>
        <v/>
      </c>
      <c r="H67" s="19">
        <f>IF(OR($A67="",$B67=""),"",IF($B67=0,"",$C67/$B67))</f>
        <v/>
      </c>
      <c r="I67" s="15" t="n"/>
    </row>
    <row r="68">
      <c r="A68" s="15" t="n"/>
      <c r="B68" s="17">
        <f>IF($A68="","",SUMIFS(Abastecimentos!$G$5:$G$1004,Abastecimentos!$B$5:$B$1004,$A68,Abastecimentos!$E$5:$E$1004,"&lt;&gt;Arla 32",Abastecimentos!$A$5:$A$1004,"&gt;="&amp;IF($B$4="",0,$B$4),Abastecimentos!$A$5:$A$1004,"&lt;="&amp;IF($D$4="",2958465,$D$4)))</f>
        <v/>
      </c>
      <c r="C68" s="18">
        <f>IF($A68="","",SUMIFS(Abastecimentos!$H$5:$H$1004,Abastecimentos!$B$5:$B$1004,$A68,Abastecimentos!$E$5:$E$1004,"&lt;&gt;Arla 32",Abastecimentos!$A$5:$A$1004,"&gt;="&amp;IF($B$4="",0,$B$4),Abastecimentos!$A$5:$A$1004,"&lt;="&amp;IF($D$4="",2958465,$D$4)))</f>
        <v/>
      </c>
      <c r="D68" s="18">
        <f>IF($A68="","",SUMIFS(Abastecimentos!$H$5:$H$1004,Abastecimentos!$B$5:$B$1004,$A68,Abastecimentos!$E$5:$E$1004,"Arla 32",Abastecimentos!$A$5:$A$1004,"&gt;="&amp;IF($B$4="",0,$B$4),Abastecimentos!$A$5:$A$1004,"&lt;="&amp;IF($D$4="",2958465,$D$4)))</f>
        <v/>
      </c>
      <c r="E68" s="16">
        <f>IF($A68="","",SUMIFS(Abastecimentos!$L$5:$L$1004,Abastecimentos!$B$5:$B$1004,$A68,Abastecimentos!$A$5:$A$1004,"&gt;="&amp;IF($B$4="",0,$B$4),Abastecimentos!$A$5:$A$1004,"&lt;="&amp;IF($D$4="",2958465,$D$4)))</f>
        <v/>
      </c>
      <c r="F68" s="17">
        <f>IF($A68="","",IFERROR(SUMIFS(Abastecimentos!$L$5:$L$1004,Abastecimentos!$B$5:$B$1004,$A68,Abastecimentos!$M$5:$M$1004,"&gt;0",Abastecimentos!$A$5:$A$1004,"&gt;="&amp;IF($B$4="",0,$B$4),Abastecimentos!$A$5:$A$1004,"&lt;="&amp;IF($D$4="",2958465,$D$4))/SUMIFS(Abastecimentos!$G$5:$G$1004,Abastecimentos!$B$5:$B$1004,$A68,Abastecimentos!$M$5:$M$1004,"&gt;0",Abastecimentos!$A$5:$A$1004,"&gt;="&amp;IF($B$4="",0,$B$4),Abastecimentos!$A$5:$A$1004,"&lt;="&amp;IF($D$4="",2958465,$D$4)),""))</f>
        <v/>
      </c>
      <c r="G68" s="18">
        <f>IF($A68="","",IFERROR(SUMIFS(Abastecimentos!$H$5:$H$1004,Abastecimentos!$B$5:$B$1004,$A68,Abastecimentos!$L$5:$L$1004,"&gt;0",Abastecimentos!$A$5:$A$1004,"&gt;="&amp;IF($B$4="",0,$B$4),Abastecimentos!$A$5:$A$1004,"&lt;="&amp;IF($D$4="",2958465,$D$4))/SUMIFS(Abastecimentos!$L$5:$L$1004,Abastecimentos!$B$5:$B$1004,$A68,Abastecimentos!$L$5:$L$1004,"&gt;0",Abastecimentos!$A$5:$A$1004,"&gt;="&amp;IF($B$4="",0,$B$4),Abastecimentos!$A$5:$A$1004,"&lt;="&amp;IF($D$4="",2958465,$D$4)),""))</f>
        <v/>
      </c>
      <c r="H68" s="19">
        <f>IF(OR($A68="",$B68=""),"",IF($B68=0,"",$C68/$B68))</f>
        <v/>
      </c>
      <c r="I68" s="15" t="n"/>
    </row>
    <row r="69">
      <c r="A69" s="15" t="n"/>
      <c r="B69" s="17">
        <f>IF($A69="","",SUMIFS(Abastecimentos!$G$5:$G$1004,Abastecimentos!$B$5:$B$1004,$A69,Abastecimentos!$E$5:$E$1004,"&lt;&gt;Arla 32",Abastecimentos!$A$5:$A$1004,"&gt;="&amp;IF($B$4="",0,$B$4),Abastecimentos!$A$5:$A$1004,"&lt;="&amp;IF($D$4="",2958465,$D$4)))</f>
        <v/>
      </c>
      <c r="C69" s="18">
        <f>IF($A69="","",SUMIFS(Abastecimentos!$H$5:$H$1004,Abastecimentos!$B$5:$B$1004,$A69,Abastecimentos!$E$5:$E$1004,"&lt;&gt;Arla 32",Abastecimentos!$A$5:$A$1004,"&gt;="&amp;IF($B$4="",0,$B$4),Abastecimentos!$A$5:$A$1004,"&lt;="&amp;IF($D$4="",2958465,$D$4)))</f>
        <v/>
      </c>
      <c r="D69" s="18">
        <f>IF($A69="","",SUMIFS(Abastecimentos!$H$5:$H$1004,Abastecimentos!$B$5:$B$1004,$A69,Abastecimentos!$E$5:$E$1004,"Arla 32",Abastecimentos!$A$5:$A$1004,"&gt;="&amp;IF($B$4="",0,$B$4),Abastecimentos!$A$5:$A$1004,"&lt;="&amp;IF($D$4="",2958465,$D$4)))</f>
        <v/>
      </c>
      <c r="E69" s="16">
        <f>IF($A69="","",SUMIFS(Abastecimentos!$L$5:$L$1004,Abastecimentos!$B$5:$B$1004,$A69,Abastecimentos!$A$5:$A$1004,"&gt;="&amp;IF($B$4="",0,$B$4),Abastecimentos!$A$5:$A$1004,"&lt;="&amp;IF($D$4="",2958465,$D$4)))</f>
        <v/>
      </c>
      <c r="F69" s="17">
        <f>IF($A69="","",IFERROR(SUMIFS(Abastecimentos!$L$5:$L$1004,Abastecimentos!$B$5:$B$1004,$A69,Abastecimentos!$M$5:$M$1004,"&gt;0",Abastecimentos!$A$5:$A$1004,"&gt;="&amp;IF($B$4="",0,$B$4),Abastecimentos!$A$5:$A$1004,"&lt;="&amp;IF($D$4="",2958465,$D$4))/SUMIFS(Abastecimentos!$G$5:$G$1004,Abastecimentos!$B$5:$B$1004,$A69,Abastecimentos!$M$5:$M$1004,"&gt;0",Abastecimentos!$A$5:$A$1004,"&gt;="&amp;IF($B$4="",0,$B$4),Abastecimentos!$A$5:$A$1004,"&lt;="&amp;IF($D$4="",2958465,$D$4)),""))</f>
        <v/>
      </c>
      <c r="G69" s="18">
        <f>IF($A69="","",IFERROR(SUMIFS(Abastecimentos!$H$5:$H$1004,Abastecimentos!$B$5:$B$1004,$A69,Abastecimentos!$L$5:$L$1004,"&gt;0",Abastecimentos!$A$5:$A$1004,"&gt;="&amp;IF($B$4="",0,$B$4),Abastecimentos!$A$5:$A$1004,"&lt;="&amp;IF($D$4="",2958465,$D$4))/SUMIFS(Abastecimentos!$L$5:$L$1004,Abastecimentos!$B$5:$B$1004,$A69,Abastecimentos!$L$5:$L$1004,"&gt;0",Abastecimentos!$A$5:$A$1004,"&gt;="&amp;IF($B$4="",0,$B$4),Abastecimentos!$A$5:$A$1004,"&lt;="&amp;IF($D$4="",2958465,$D$4)),""))</f>
        <v/>
      </c>
      <c r="H69" s="19">
        <f>IF(OR($A69="",$B69=""),"",IF($B69=0,"",$C69/$B69))</f>
        <v/>
      </c>
      <c r="I69" s="15" t="n"/>
    </row>
    <row r="70">
      <c r="A70" s="15" t="n"/>
      <c r="B70" s="17">
        <f>IF($A70="","",SUMIFS(Abastecimentos!$G$5:$G$1004,Abastecimentos!$B$5:$B$1004,$A70,Abastecimentos!$E$5:$E$1004,"&lt;&gt;Arla 32",Abastecimentos!$A$5:$A$1004,"&gt;="&amp;IF($B$4="",0,$B$4),Abastecimentos!$A$5:$A$1004,"&lt;="&amp;IF($D$4="",2958465,$D$4)))</f>
        <v/>
      </c>
      <c r="C70" s="18">
        <f>IF($A70="","",SUMIFS(Abastecimentos!$H$5:$H$1004,Abastecimentos!$B$5:$B$1004,$A70,Abastecimentos!$E$5:$E$1004,"&lt;&gt;Arla 32",Abastecimentos!$A$5:$A$1004,"&gt;="&amp;IF($B$4="",0,$B$4),Abastecimentos!$A$5:$A$1004,"&lt;="&amp;IF($D$4="",2958465,$D$4)))</f>
        <v/>
      </c>
      <c r="D70" s="18">
        <f>IF($A70="","",SUMIFS(Abastecimentos!$H$5:$H$1004,Abastecimentos!$B$5:$B$1004,$A70,Abastecimentos!$E$5:$E$1004,"Arla 32",Abastecimentos!$A$5:$A$1004,"&gt;="&amp;IF($B$4="",0,$B$4),Abastecimentos!$A$5:$A$1004,"&lt;="&amp;IF($D$4="",2958465,$D$4)))</f>
        <v/>
      </c>
      <c r="E70" s="16">
        <f>IF($A70="","",SUMIFS(Abastecimentos!$L$5:$L$1004,Abastecimentos!$B$5:$B$1004,$A70,Abastecimentos!$A$5:$A$1004,"&gt;="&amp;IF($B$4="",0,$B$4),Abastecimentos!$A$5:$A$1004,"&lt;="&amp;IF($D$4="",2958465,$D$4)))</f>
        <v/>
      </c>
      <c r="F70" s="17">
        <f>IF($A70="","",IFERROR(SUMIFS(Abastecimentos!$L$5:$L$1004,Abastecimentos!$B$5:$B$1004,$A70,Abastecimentos!$M$5:$M$1004,"&gt;0",Abastecimentos!$A$5:$A$1004,"&gt;="&amp;IF($B$4="",0,$B$4),Abastecimentos!$A$5:$A$1004,"&lt;="&amp;IF($D$4="",2958465,$D$4))/SUMIFS(Abastecimentos!$G$5:$G$1004,Abastecimentos!$B$5:$B$1004,$A70,Abastecimentos!$M$5:$M$1004,"&gt;0",Abastecimentos!$A$5:$A$1004,"&gt;="&amp;IF($B$4="",0,$B$4),Abastecimentos!$A$5:$A$1004,"&lt;="&amp;IF($D$4="",2958465,$D$4)),""))</f>
        <v/>
      </c>
      <c r="G70" s="18">
        <f>IF($A70="","",IFERROR(SUMIFS(Abastecimentos!$H$5:$H$1004,Abastecimentos!$B$5:$B$1004,$A70,Abastecimentos!$L$5:$L$1004,"&gt;0",Abastecimentos!$A$5:$A$1004,"&gt;="&amp;IF($B$4="",0,$B$4),Abastecimentos!$A$5:$A$1004,"&lt;="&amp;IF($D$4="",2958465,$D$4))/SUMIFS(Abastecimentos!$L$5:$L$1004,Abastecimentos!$B$5:$B$1004,$A70,Abastecimentos!$L$5:$L$1004,"&gt;0",Abastecimentos!$A$5:$A$1004,"&gt;="&amp;IF($B$4="",0,$B$4),Abastecimentos!$A$5:$A$1004,"&lt;="&amp;IF($D$4="",2958465,$D$4)),""))</f>
        <v/>
      </c>
      <c r="H70" s="19">
        <f>IF(OR($A70="",$B70=""),"",IF($B70=0,"",$C70/$B70))</f>
        <v/>
      </c>
      <c r="I70" s="15" t="n"/>
    </row>
    <row r="71">
      <c r="A71" s="15" t="n"/>
      <c r="B71" s="17">
        <f>IF($A71="","",SUMIFS(Abastecimentos!$G$5:$G$1004,Abastecimentos!$B$5:$B$1004,$A71,Abastecimentos!$E$5:$E$1004,"&lt;&gt;Arla 32",Abastecimentos!$A$5:$A$1004,"&gt;="&amp;IF($B$4="",0,$B$4),Abastecimentos!$A$5:$A$1004,"&lt;="&amp;IF($D$4="",2958465,$D$4)))</f>
        <v/>
      </c>
      <c r="C71" s="18">
        <f>IF($A71="","",SUMIFS(Abastecimentos!$H$5:$H$1004,Abastecimentos!$B$5:$B$1004,$A71,Abastecimentos!$E$5:$E$1004,"&lt;&gt;Arla 32",Abastecimentos!$A$5:$A$1004,"&gt;="&amp;IF($B$4="",0,$B$4),Abastecimentos!$A$5:$A$1004,"&lt;="&amp;IF($D$4="",2958465,$D$4)))</f>
        <v/>
      </c>
      <c r="D71" s="18">
        <f>IF($A71="","",SUMIFS(Abastecimentos!$H$5:$H$1004,Abastecimentos!$B$5:$B$1004,$A71,Abastecimentos!$E$5:$E$1004,"Arla 32",Abastecimentos!$A$5:$A$1004,"&gt;="&amp;IF($B$4="",0,$B$4),Abastecimentos!$A$5:$A$1004,"&lt;="&amp;IF($D$4="",2958465,$D$4)))</f>
        <v/>
      </c>
      <c r="E71" s="16">
        <f>IF($A71="","",SUMIFS(Abastecimentos!$L$5:$L$1004,Abastecimentos!$B$5:$B$1004,$A71,Abastecimentos!$A$5:$A$1004,"&gt;="&amp;IF($B$4="",0,$B$4),Abastecimentos!$A$5:$A$1004,"&lt;="&amp;IF($D$4="",2958465,$D$4)))</f>
        <v/>
      </c>
      <c r="F71" s="17">
        <f>IF($A71="","",IFERROR(SUMIFS(Abastecimentos!$L$5:$L$1004,Abastecimentos!$B$5:$B$1004,$A71,Abastecimentos!$M$5:$M$1004,"&gt;0",Abastecimentos!$A$5:$A$1004,"&gt;="&amp;IF($B$4="",0,$B$4),Abastecimentos!$A$5:$A$1004,"&lt;="&amp;IF($D$4="",2958465,$D$4))/SUMIFS(Abastecimentos!$G$5:$G$1004,Abastecimentos!$B$5:$B$1004,$A71,Abastecimentos!$M$5:$M$1004,"&gt;0",Abastecimentos!$A$5:$A$1004,"&gt;="&amp;IF($B$4="",0,$B$4),Abastecimentos!$A$5:$A$1004,"&lt;="&amp;IF($D$4="",2958465,$D$4)),""))</f>
        <v/>
      </c>
      <c r="G71" s="18">
        <f>IF($A71="","",IFERROR(SUMIFS(Abastecimentos!$H$5:$H$1004,Abastecimentos!$B$5:$B$1004,$A71,Abastecimentos!$L$5:$L$1004,"&gt;0",Abastecimentos!$A$5:$A$1004,"&gt;="&amp;IF($B$4="",0,$B$4),Abastecimentos!$A$5:$A$1004,"&lt;="&amp;IF($D$4="",2958465,$D$4))/SUMIFS(Abastecimentos!$L$5:$L$1004,Abastecimentos!$B$5:$B$1004,$A71,Abastecimentos!$L$5:$L$1004,"&gt;0",Abastecimentos!$A$5:$A$1004,"&gt;="&amp;IF($B$4="",0,$B$4),Abastecimentos!$A$5:$A$1004,"&lt;="&amp;IF($D$4="",2958465,$D$4)),""))</f>
        <v/>
      </c>
      <c r="H71" s="19">
        <f>IF(OR($A71="",$B71=""),"",IF($B71=0,"",$C71/$B71))</f>
        <v/>
      </c>
      <c r="I71" s="15" t="n"/>
    </row>
    <row r="72">
      <c r="A72" s="15" t="n"/>
      <c r="B72" s="17">
        <f>IF($A72="","",SUMIFS(Abastecimentos!$G$5:$G$1004,Abastecimentos!$B$5:$B$1004,$A72,Abastecimentos!$E$5:$E$1004,"&lt;&gt;Arla 32",Abastecimentos!$A$5:$A$1004,"&gt;="&amp;IF($B$4="",0,$B$4),Abastecimentos!$A$5:$A$1004,"&lt;="&amp;IF($D$4="",2958465,$D$4)))</f>
        <v/>
      </c>
      <c r="C72" s="18">
        <f>IF($A72="","",SUMIFS(Abastecimentos!$H$5:$H$1004,Abastecimentos!$B$5:$B$1004,$A72,Abastecimentos!$E$5:$E$1004,"&lt;&gt;Arla 32",Abastecimentos!$A$5:$A$1004,"&gt;="&amp;IF($B$4="",0,$B$4),Abastecimentos!$A$5:$A$1004,"&lt;="&amp;IF($D$4="",2958465,$D$4)))</f>
        <v/>
      </c>
      <c r="D72" s="18">
        <f>IF($A72="","",SUMIFS(Abastecimentos!$H$5:$H$1004,Abastecimentos!$B$5:$B$1004,$A72,Abastecimentos!$E$5:$E$1004,"Arla 32",Abastecimentos!$A$5:$A$1004,"&gt;="&amp;IF($B$4="",0,$B$4),Abastecimentos!$A$5:$A$1004,"&lt;="&amp;IF($D$4="",2958465,$D$4)))</f>
        <v/>
      </c>
      <c r="E72" s="16">
        <f>IF($A72="","",SUMIFS(Abastecimentos!$L$5:$L$1004,Abastecimentos!$B$5:$B$1004,$A72,Abastecimentos!$A$5:$A$1004,"&gt;="&amp;IF($B$4="",0,$B$4),Abastecimentos!$A$5:$A$1004,"&lt;="&amp;IF($D$4="",2958465,$D$4)))</f>
        <v/>
      </c>
      <c r="F72" s="17">
        <f>IF($A72="","",IFERROR(SUMIFS(Abastecimentos!$L$5:$L$1004,Abastecimentos!$B$5:$B$1004,$A72,Abastecimentos!$M$5:$M$1004,"&gt;0",Abastecimentos!$A$5:$A$1004,"&gt;="&amp;IF($B$4="",0,$B$4),Abastecimentos!$A$5:$A$1004,"&lt;="&amp;IF($D$4="",2958465,$D$4))/SUMIFS(Abastecimentos!$G$5:$G$1004,Abastecimentos!$B$5:$B$1004,$A72,Abastecimentos!$M$5:$M$1004,"&gt;0",Abastecimentos!$A$5:$A$1004,"&gt;="&amp;IF($B$4="",0,$B$4),Abastecimentos!$A$5:$A$1004,"&lt;="&amp;IF($D$4="",2958465,$D$4)),""))</f>
        <v/>
      </c>
      <c r="G72" s="18">
        <f>IF($A72="","",IFERROR(SUMIFS(Abastecimentos!$H$5:$H$1004,Abastecimentos!$B$5:$B$1004,$A72,Abastecimentos!$L$5:$L$1004,"&gt;0",Abastecimentos!$A$5:$A$1004,"&gt;="&amp;IF($B$4="",0,$B$4),Abastecimentos!$A$5:$A$1004,"&lt;="&amp;IF($D$4="",2958465,$D$4))/SUMIFS(Abastecimentos!$L$5:$L$1004,Abastecimentos!$B$5:$B$1004,$A72,Abastecimentos!$L$5:$L$1004,"&gt;0",Abastecimentos!$A$5:$A$1004,"&gt;="&amp;IF($B$4="",0,$B$4),Abastecimentos!$A$5:$A$1004,"&lt;="&amp;IF($D$4="",2958465,$D$4)),""))</f>
        <v/>
      </c>
      <c r="H72" s="19">
        <f>IF(OR($A72="",$B72=""),"",IF($B72=0,"",$C72/$B72))</f>
        <v/>
      </c>
      <c r="I72" s="15" t="n"/>
    </row>
    <row r="73">
      <c r="A73" s="15" t="n"/>
      <c r="B73" s="17">
        <f>IF($A73="","",SUMIFS(Abastecimentos!$G$5:$G$1004,Abastecimentos!$B$5:$B$1004,$A73,Abastecimentos!$E$5:$E$1004,"&lt;&gt;Arla 32",Abastecimentos!$A$5:$A$1004,"&gt;="&amp;IF($B$4="",0,$B$4),Abastecimentos!$A$5:$A$1004,"&lt;="&amp;IF($D$4="",2958465,$D$4)))</f>
        <v/>
      </c>
      <c r="C73" s="18">
        <f>IF($A73="","",SUMIFS(Abastecimentos!$H$5:$H$1004,Abastecimentos!$B$5:$B$1004,$A73,Abastecimentos!$E$5:$E$1004,"&lt;&gt;Arla 32",Abastecimentos!$A$5:$A$1004,"&gt;="&amp;IF($B$4="",0,$B$4),Abastecimentos!$A$5:$A$1004,"&lt;="&amp;IF($D$4="",2958465,$D$4)))</f>
        <v/>
      </c>
      <c r="D73" s="18">
        <f>IF($A73="","",SUMIFS(Abastecimentos!$H$5:$H$1004,Abastecimentos!$B$5:$B$1004,$A73,Abastecimentos!$E$5:$E$1004,"Arla 32",Abastecimentos!$A$5:$A$1004,"&gt;="&amp;IF($B$4="",0,$B$4),Abastecimentos!$A$5:$A$1004,"&lt;="&amp;IF($D$4="",2958465,$D$4)))</f>
        <v/>
      </c>
      <c r="E73" s="16">
        <f>IF($A73="","",SUMIFS(Abastecimentos!$L$5:$L$1004,Abastecimentos!$B$5:$B$1004,$A73,Abastecimentos!$A$5:$A$1004,"&gt;="&amp;IF($B$4="",0,$B$4),Abastecimentos!$A$5:$A$1004,"&lt;="&amp;IF($D$4="",2958465,$D$4)))</f>
        <v/>
      </c>
      <c r="F73" s="17">
        <f>IF($A73="","",IFERROR(SUMIFS(Abastecimentos!$L$5:$L$1004,Abastecimentos!$B$5:$B$1004,$A73,Abastecimentos!$M$5:$M$1004,"&gt;0",Abastecimentos!$A$5:$A$1004,"&gt;="&amp;IF($B$4="",0,$B$4),Abastecimentos!$A$5:$A$1004,"&lt;="&amp;IF($D$4="",2958465,$D$4))/SUMIFS(Abastecimentos!$G$5:$G$1004,Abastecimentos!$B$5:$B$1004,$A73,Abastecimentos!$M$5:$M$1004,"&gt;0",Abastecimentos!$A$5:$A$1004,"&gt;="&amp;IF($B$4="",0,$B$4),Abastecimentos!$A$5:$A$1004,"&lt;="&amp;IF($D$4="",2958465,$D$4)),""))</f>
        <v/>
      </c>
      <c r="G73" s="18">
        <f>IF($A73="","",IFERROR(SUMIFS(Abastecimentos!$H$5:$H$1004,Abastecimentos!$B$5:$B$1004,$A73,Abastecimentos!$L$5:$L$1004,"&gt;0",Abastecimentos!$A$5:$A$1004,"&gt;="&amp;IF($B$4="",0,$B$4),Abastecimentos!$A$5:$A$1004,"&lt;="&amp;IF($D$4="",2958465,$D$4))/SUMIFS(Abastecimentos!$L$5:$L$1004,Abastecimentos!$B$5:$B$1004,$A73,Abastecimentos!$L$5:$L$1004,"&gt;0",Abastecimentos!$A$5:$A$1004,"&gt;="&amp;IF($B$4="",0,$B$4),Abastecimentos!$A$5:$A$1004,"&lt;="&amp;IF($D$4="",2958465,$D$4)),""))</f>
        <v/>
      </c>
      <c r="H73" s="19">
        <f>IF(OR($A73="",$B73=""),"",IF($B73=0,"",$C73/$B73))</f>
        <v/>
      </c>
      <c r="I73" s="15" t="n"/>
    </row>
    <row r="74">
      <c r="A74" s="15" t="n"/>
      <c r="B74" s="17">
        <f>IF($A74="","",SUMIFS(Abastecimentos!$G$5:$G$1004,Abastecimentos!$B$5:$B$1004,$A74,Abastecimentos!$E$5:$E$1004,"&lt;&gt;Arla 32",Abastecimentos!$A$5:$A$1004,"&gt;="&amp;IF($B$4="",0,$B$4),Abastecimentos!$A$5:$A$1004,"&lt;="&amp;IF($D$4="",2958465,$D$4)))</f>
        <v/>
      </c>
      <c r="C74" s="18">
        <f>IF($A74="","",SUMIFS(Abastecimentos!$H$5:$H$1004,Abastecimentos!$B$5:$B$1004,$A74,Abastecimentos!$E$5:$E$1004,"&lt;&gt;Arla 32",Abastecimentos!$A$5:$A$1004,"&gt;="&amp;IF($B$4="",0,$B$4),Abastecimentos!$A$5:$A$1004,"&lt;="&amp;IF($D$4="",2958465,$D$4)))</f>
        <v/>
      </c>
      <c r="D74" s="18">
        <f>IF($A74="","",SUMIFS(Abastecimentos!$H$5:$H$1004,Abastecimentos!$B$5:$B$1004,$A74,Abastecimentos!$E$5:$E$1004,"Arla 32",Abastecimentos!$A$5:$A$1004,"&gt;="&amp;IF($B$4="",0,$B$4),Abastecimentos!$A$5:$A$1004,"&lt;="&amp;IF($D$4="",2958465,$D$4)))</f>
        <v/>
      </c>
      <c r="E74" s="16">
        <f>IF($A74="","",SUMIFS(Abastecimentos!$L$5:$L$1004,Abastecimentos!$B$5:$B$1004,$A74,Abastecimentos!$A$5:$A$1004,"&gt;="&amp;IF($B$4="",0,$B$4),Abastecimentos!$A$5:$A$1004,"&lt;="&amp;IF($D$4="",2958465,$D$4)))</f>
        <v/>
      </c>
      <c r="F74" s="17">
        <f>IF($A74="","",IFERROR(SUMIFS(Abastecimentos!$L$5:$L$1004,Abastecimentos!$B$5:$B$1004,$A74,Abastecimentos!$M$5:$M$1004,"&gt;0",Abastecimentos!$A$5:$A$1004,"&gt;="&amp;IF($B$4="",0,$B$4),Abastecimentos!$A$5:$A$1004,"&lt;="&amp;IF($D$4="",2958465,$D$4))/SUMIFS(Abastecimentos!$G$5:$G$1004,Abastecimentos!$B$5:$B$1004,$A74,Abastecimentos!$M$5:$M$1004,"&gt;0",Abastecimentos!$A$5:$A$1004,"&gt;="&amp;IF($B$4="",0,$B$4),Abastecimentos!$A$5:$A$1004,"&lt;="&amp;IF($D$4="",2958465,$D$4)),""))</f>
        <v/>
      </c>
      <c r="G74" s="18">
        <f>IF($A74="","",IFERROR(SUMIFS(Abastecimentos!$H$5:$H$1004,Abastecimentos!$B$5:$B$1004,$A74,Abastecimentos!$L$5:$L$1004,"&gt;0",Abastecimentos!$A$5:$A$1004,"&gt;="&amp;IF($B$4="",0,$B$4),Abastecimentos!$A$5:$A$1004,"&lt;="&amp;IF($D$4="",2958465,$D$4))/SUMIFS(Abastecimentos!$L$5:$L$1004,Abastecimentos!$B$5:$B$1004,$A74,Abastecimentos!$L$5:$L$1004,"&gt;0",Abastecimentos!$A$5:$A$1004,"&gt;="&amp;IF($B$4="",0,$B$4),Abastecimentos!$A$5:$A$1004,"&lt;="&amp;IF($D$4="",2958465,$D$4)),""))</f>
        <v/>
      </c>
      <c r="H74" s="19">
        <f>IF(OR($A74="",$B74=""),"",IF($B74=0,"",$C74/$B74))</f>
        <v/>
      </c>
      <c r="I74" s="15" t="n"/>
    </row>
    <row r="75">
      <c r="A75" s="15" t="n"/>
      <c r="B75" s="17">
        <f>IF($A75="","",SUMIFS(Abastecimentos!$G$5:$G$1004,Abastecimentos!$B$5:$B$1004,$A75,Abastecimentos!$E$5:$E$1004,"&lt;&gt;Arla 32",Abastecimentos!$A$5:$A$1004,"&gt;="&amp;IF($B$4="",0,$B$4),Abastecimentos!$A$5:$A$1004,"&lt;="&amp;IF($D$4="",2958465,$D$4)))</f>
        <v/>
      </c>
      <c r="C75" s="18">
        <f>IF($A75="","",SUMIFS(Abastecimentos!$H$5:$H$1004,Abastecimentos!$B$5:$B$1004,$A75,Abastecimentos!$E$5:$E$1004,"&lt;&gt;Arla 32",Abastecimentos!$A$5:$A$1004,"&gt;="&amp;IF($B$4="",0,$B$4),Abastecimentos!$A$5:$A$1004,"&lt;="&amp;IF($D$4="",2958465,$D$4)))</f>
        <v/>
      </c>
      <c r="D75" s="18">
        <f>IF($A75="","",SUMIFS(Abastecimentos!$H$5:$H$1004,Abastecimentos!$B$5:$B$1004,$A75,Abastecimentos!$E$5:$E$1004,"Arla 32",Abastecimentos!$A$5:$A$1004,"&gt;="&amp;IF($B$4="",0,$B$4),Abastecimentos!$A$5:$A$1004,"&lt;="&amp;IF($D$4="",2958465,$D$4)))</f>
        <v/>
      </c>
      <c r="E75" s="16">
        <f>IF($A75="","",SUMIFS(Abastecimentos!$L$5:$L$1004,Abastecimentos!$B$5:$B$1004,$A75,Abastecimentos!$A$5:$A$1004,"&gt;="&amp;IF($B$4="",0,$B$4),Abastecimentos!$A$5:$A$1004,"&lt;="&amp;IF($D$4="",2958465,$D$4)))</f>
        <v/>
      </c>
      <c r="F75" s="17">
        <f>IF($A75="","",IFERROR(SUMIFS(Abastecimentos!$L$5:$L$1004,Abastecimentos!$B$5:$B$1004,$A75,Abastecimentos!$M$5:$M$1004,"&gt;0",Abastecimentos!$A$5:$A$1004,"&gt;="&amp;IF($B$4="",0,$B$4),Abastecimentos!$A$5:$A$1004,"&lt;="&amp;IF($D$4="",2958465,$D$4))/SUMIFS(Abastecimentos!$G$5:$G$1004,Abastecimentos!$B$5:$B$1004,$A75,Abastecimentos!$M$5:$M$1004,"&gt;0",Abastecimentos!$A$5:$A$1004,"&gt;="&amp;IF($B$4="",0,$B$4),Abastecimentos!$A$5:$A$1004,"&lt;="&amp;IF($D$4="",2958465,$D$4)),""))</f>
        <v/>
      </c>
      <c r="G75" s="18">
        <f>IF($A75="","",IFERROR(SUMIFS(Abastecimentos!$H$5:$H$1004,Abastecimentos!$B$5:$B$1004,$A75,Abastecimentos!$L$5:$L$1004,"&gt;0",Abastecimentos!$A$5:$A$1004,"&gt;="&amp;IF($B$4="",0,$B$4),Abastecimentos!$A$5:$A$1004,"&lt;="&amp;IF($D$4="",2958465,$D$4))/SUMIFS(Abastecimentos!$L$5:$L$1004,Abastecimentos!$B$5:$B$1004,$A75,Abastecimentos!$L$5:$L$1004,"&gt;0",Abastecimentos!$A$5:$A$1004,"&gt;="&amp;IF($B$4="",0,$B$4),Abastecimentos!$A$5:$A$1004,"&lt;="&amp;IF($D$4="",2958465,$D$4)),""))</f>
        <v/>
      </c>
      <c r="H75" s="19">
        <f>IF(OR($A75="",$B75=""),"",IF($B75=0,"",$C75/$B75))</f>
        <v/>
      </c>
      <c r="I75" s="15" t="n"/>
    </row>
    <row r="76">
      <c r="A76" s="15" t="n"/>
      <c r="B76" s="17">
        <f>IF($A76="","",SUMIFS(Abastecimentos!$G$5:$G$1004,Abastecimentos!$B$5:$B$1004,$A76,Abastecimentos!$E$5:$E$1004,"&lt;&gt;Arla 32",Abastecimentos!$A$5:$A$1004,"&gt;="&amp;IF($B$4="",0,$B$4),Abastecimentos!$A$5:$A$1004,"&lt;="&amp;IF($D$4="",2958465,$D$4)))</f>
        <v/>
      </c>
      <c r="C76" s="18">
        <f>IF($A76="","",SUMIFS(Abastecimentos!$H$5:$H$1004,Abastecimentos!$B$5:$B$1004,$A76,Abastecimentos!$E$5:$E$1004,"&lt;&gt;Arla 32",Abastecimentos!$A$5:$A$1004,"&gt;="&amp;IF($B$4="",0,$B$4),Abastecimentos!$A$5:$A$1004,"&lt;="&amp;IF($D$4="",2958465,$D$4)))</f>
        <v/>
      </c>
      <c r="D76" s="18">
        <f>IF($A76="","",SUMIFS(Abastecimentos!$H$5:$H$1004,Abastecimentos!$B$5:$B$1004,$A76,Abastecimentos!$E$5:$E$1004,"Arla 32",Abastecimentos!$A$5:$A$1004,"&gt;="&amp;IF($B$4="",0,$B$4),Abastecimentos!$A$5:$A$1004,"&lt;="&amp;IF($D$4="",2958465,$D$4)))</f>
        <v/>
      </c>
      <c r="E76" s="16">
        <f>IF($A76="","",SUMIFS(Abastecimentos!$L$5:$L$1004,Abastecimentos!$B$5:$B$1004,$A76,Abastecimentos!$A$5:$A$1004,"&gt;="&amp;IF($B$4="",0,$B$4),Abastecimentos!$A$5:$A$1004,"&lt;="&amp;IF($D$4="",2958465,$D$4)))</f>
        <v/>
      </c>
      <c r="F76" s="17">
        <f>IF($A76="","",IFERROR(SUMIFS(Abastecimentos!$L$5:$L$1004,Abastecimentos!$B$5:$B$1004,$A76,Abastecimentos!$M$5:$M$1004,"&gt;0",Abastecimentos!$A$5:$A$1004,"&gt;="&amp;IF($B$4="",0,$B$4),Abastecimentos!$A$5:$A$1004,"&lt;="&amp;IF($D$4="",2958465,$D$4))/SUMIFS(Abastecimentos!$G$5:$G$1004,Abastecimentos!$B$5:$B$1004,$A76,Abastecimentos!$M$5:$M$1004,"&gt;0",Abastecimentos!$A$5:$A$1004,"&gt;="&amp;IF($B$4="",0,$B$4),Abastecimentos!$A$5:$A$1004,"&lt;="&amp;IF($D$4="",2958465,$D$4)),""))</f>
        <v/>
      </c>
      <c r="G76" s="18">
        <f>IF($A76="","",IFERROR(SUMIFS(Abastecimentos!$H$5:$H$1004,Abastecimentos!$B$5:$B$1004,$A76,Abastecimentos!$L$5:$L$1004,"&gt;0",Abastecimentos!$A$5:$A$1004,"&gt;="&amp;IF($B$4="",0,$B$4),Abastecimentos!$A$5:$A$1004,"&lt;="&amp;IF($D$4="",2958465,$D$4))/SUMIFS(Abastecimentos!$L$5:$L$1004,Abastecimentos!$B$5:$B$1004,$A76,Abastecimentos!$L$5:$L$1004,"&gt;0",Abastecimentos!$A$5:$A$1004,"&gt;="&amp;IF($B$4="",0,$B$4),Abastecimentos!$A$5:$A$1004,"&lt;="&amp;IF($D$4="",2958465,$D$4)),""))</f>
        <v/>
      </c>
      <c r="H76" s="19">
        <f>IF(OR($A76="",$B76=""),"",IF($B76=0,"",$C76/$B76))</f>
        <v/>
      </c>
      <c r="I76" s="15" t="n"/>
    </row>
    <row r="77">
      <c r="A77" s="15" t="n"/>
      <c r="B77" s="17">
        <f>IF($A77="","",SUMIFS(Abastecimentos!$G$5:$G$1004,Abastecimentos!$B$5:$B$1004,$A77,Abastecimentos!$E$5:$E$1004,"&lt;&gt;Arla 32",Abastecimentos!$A$5:$A$1004,"&gt;="&amp;IF($B$4="",0,$B$4),Abastecimentos!$A$5:$A$1004,"&lt;="&amp;IF($D$4="",2958465,$D$4)))</f>
        <v/>
      </c>
      <c r="C77" s="18">
        <f>IF($A77="","",SUMIFS(Abastecimentos!$H$5:$H$1004,Abastecimentos!$B$5:$B$1004,$A77,Abastecimentos!$E$5:$E$1004,"&lt;&gt;Arla 32",Abastecimentos!$A$5:$A$1004,"&gt;="&amp;IF($B$4="",0,$B$4),Abastecimentos!$A$5:$A$1004,"&lt;="&amp;IF($D$4="",2958465,$D$4)))</f>
        <v/>
      </c>
      <c r="D77" s="18">
        <f>IF($A77="","",SUMIFS(Abastecimentos!$H$5:$H$1004,Abastecimentos!$B$5:$B$1004,$A77,Abastecimentos!$E$5:$E$1004,"Arla 32",Abastecimentos!$A$5:$A$1004,"&gt;="&amp;IF($B$4="",0,$B$4),Abastecimentos!$A$5:$A$1004,"&lt;="&amp;IF($D$4="",2958465,$D$4)))</f>
        <v/>
      </c>
      <c r="E77" s="16">
        <f>IF($A77="","",SUMIFS(Abastecimentos!$L$5:$L$1004,Abastecimentos!$B$5:$B$1004,$A77,Abastecimentos!$A$5:$A$1004,"&gt;="&amp;IF($B$4="",0,$B$4),Abastecimentos!$A$5:$A$1004,"&lt;="&amp;IF($D$4="",2958465,$D$4)))</f>
        <v/>
      </c>
      <c r="F77" s="17">
        <f>IF($A77="","",IFERROR(SUMIFS(Abastecimentos!$L$5:$L$1004,Abastecimentos!$B$5:$B$1004,$A77,Abastecimentos!$M$5:$M$1004,"&gt;0",Abastecimentos!$A$5:$A$1004,"&gt;="&amp;IF($B$4="",0,$B$4),Abastecimentos!$A$5:$A$1004,"&lt;="&amp;IF($D$4="",2958465,$D$4))/SUMIFS(Abastecimentos!$G$5:$G$1004,Abastecimentos!$B$5:$B$1004,$A77,Abastecimentos!$M$5:$M$1004,"&gt;0",Abastecimentos!$A$5:$A$1004,"&gt;="&amp;IF($B$4="",0,$B$4),Abastecimentos!$A$5:$A$1004,"&lt;="&amp;IF($D$4="",2958465,$D$4)),""))</f>
        <v/>
      </c>
      <c r="G77" s="18">
        <f>IF($A77="","",IFERROR(SUMIFS(Abastecimentos!$H$5:$H$1004,Abastecimentos!$B$5:$B$1004,$A77,Abastecimentos!$L$5:$L$1004,"&gt;0",Abastecimentos!$A$5:$A$1004,"&gt;="&amp;IF($B$4="",0,$B$4),Abastecimentos!$A$5:$A$1004,"&lt;="&amp;IF($D$4="",2958465,$D$4))/SUMIFS(Abastecimentos!$L$5:$L$1004,Abastecimentos!$B$5:$B$1004,$A77,Abastecimentos!$L$5:$L$1004,"&gt;0",Abastecimentos!$A$5:$A$1004,"&gt;="&amp;IF($B$4="",0,$B$4),Abastecimentos!$A$5:$A$1004,"&lt;="&amp;IF($D$4="",2958465,$D$4)),""))</f>
        <v/>
      </c>
      <c r="H77" s="19">
        <f>IF(OR($A77="",$B77=""),"",IF($B77=0,"",$C77/$B77))</f>
        <v/>
      </c>
      <c r="I77" s="15" t="n"/>
    </row>
    <row r="78">
      <c r="A78" s="15" t="n"/>
      <c r="B78" s="17">
        <f>IF($A78="","",SUMIFS(Abastecimentos!$G$5:$G$1004,Abastecimentos!$B$5:$B$1004,$A78,Abastecimentos!$E$5:$E$1004,"&lt;&gt;Arla 32",Abastecimentos!$A$5:$A$1004,"&gt;="&amp;IF($B$4="",0,$B$4),Abastecimentos!$A$5:$A$1004,"&lt;="&amp;IF($D$4="",2958465,$D$4)))</f>
        <v/>
      </c>
      <c r="C78" s="18">
        <f>IF($A78="","",SUMIFS(Abastecimentos!$H$5:$H$1004,Abastecimentos!$B$5:$B$1004,$A78,Abastecimentos!$E$5:$E$1004,"&lt;&gt;Arla 32",Abastecimentos!$A$5:$A$1004,"&gt;="&amp;IF($B$4="",0,$B$4),Abastecimentos!$A$5:$A$1004,"&lt;="&amp;IF($D$4="",2958465,$D$4)))</f>
        <v/>
      </c>
      <c r="D78" s="18">
        <f>IF($A78="","",SUMIFS(Abastecimentos!$H$5:$H$1004,Abastecimentos!$B$5:$B$1004,$A78,Abastecimentos!$E$5:$E$1004,"Arla 32",Abastecimentos!$A$5:$A$1004,"&gt;="&amp;IF($B$4="",0,$B$4),Abastecimentos!$A$5:$A$1004,"&lt;="&amp;IF($D$4="",2958465,$D$4)))</f>
        <v/>
      </c>
      <c r="E78" s="16">
        <f>IF($A78="","",SUMIFS(Abastecimentos!$L$5:$L$1004,Abastecimentos!$B$5:$B$1004,$A78,Abastecimentos!$A$5:$A$1004,"&gt;="&amp;IF($B$4="",0,$B$4),Abastecimentos!$A$5:$A$1004,"&lt;="&amp;IF($D$4="",2958465,$D$4)))</f>
        <v/>
      </c>
      <c r="F78" s="17">
        <f>IF($A78="","",IFERROR(SUMIFS(Abastecimentos!$L$5:$L$1004,Abastecimentos!$B$5:$B$1004,$A78,Abastecimentos!$M$5:$M$1004,"&gt;0",Abastecimentos!$A$5:$A$1004,"&gt;="&amp;IF($B$4="",0,$B$4),Abastecimentos!$A$5:$A$1004,"&lt;="&amp;IF($D$4="",2958465,$D$4))/SUMIFS(Abastecimentos!$G$5:$G$1004,Abastecimentos!$B$5:$B$1004,$A78,Abastecimentos!$M$5:$M$1004,"&gt;0",Abastecimentos!$A$5:$A$1004,"&gt;="&amp;IF($B$4="",0,$B$4),Abastecimentos!$A$5:$A$1004,"&lt;="&amp;IF($D$4="",2958465,$D$4)),""))</f>
        <v/>
      </c>
      <c r="G78" s="18">
        <f>IF($A78="","",IFERROR(SUMIFS(Abastecimentos!$H$5:$H$1004,Abastecimentos!$B$5:$B$1004,$A78,Abastecimentos!$L$5:$L$1004,"&gt;0",Abastecimentos!$A$5:$A$1004,"&gt;="&amp;IF($B$4="",0,$B$4),Abastecimentos!$A$5:$A$1004,"&lt;="&amp;IF($D$4="",2958465,$D$4))/SUMIFS(Abastecimentos!$L$5:$L$1004,Abastecimentos!$B$5:$B$1004,$A78,Abastecimentos!$L$5:$L$1004,"&gt;0",Abastecimentos!$A$5:$A$1004,"&gt;="&amp;IF($B$4="",0,$B$4),Abastecimentos!$A$5:$A$1004,"&lt;="&amp;IF($D$4="",2958465,$D$4)),""))</f>
        <v/>
      </c>
      <c r="H78" s="19">
        <f>IF(OR($A78="",$B78=""),"",IF($B78=0,"",$C78/$B78))</f>
        <v/>
      </c>
      <c r="I78" s="15" t="n"/>
    </row>
    <row r="79">
      <c r="A79" s="15" t="n"/>
      <c r="B79" s="17">
        <f>IF($A79="","",SUMIFS(Abastecimentos!$G$5:$G$1004,Abastecimentos!$B$5:$B$1004,$A79,Abastecimentos!$E$5:$E$1004,"&lt;&gt;Arla 32",Abastecimentos!$A$5:$A$1004,"&gt;="&amp;IF($B$4="",0,$B$4),Abastecimentos!$A$5:$A$1004,"&lt;="&amp;IF($D$4="",2958465,$D$4)))</f>
        <v/>
      </c>
      <c r="C79" s="18">
        <f>IF($A79="","",SUMIFS(Abastecimentos!$H$5:$H$1004,Abastecimentos!$B$5:$B$1004,$A79,Abastecimentos!$E$5:$E$1004,"&lt;&gt;Arla 32",Abastecimentos!$A$5:$A$1004,"&gt;="&amp;IF($B$4="",0,$B$4),Abastecimentos!$A$5:$A$1004,"&lt;="&amp;IF($D$4="",2958465,$D$4)))</f>
        <v/>
      </c>
      <c r="D79" s="18">
        <f>IF($A79="","",SUMIFS(Abastecimentos!$H$5:$H$1004,Abastecimentos!$B$5:$B$1004,$A79,Abastecimentos!$E$5:$E$1004,"Arla 32",Abastecimentos!$A$5:$A$1004,"&gt;="&amp;IF($B$4="",0,$B$4),Abastecimentos!$A$5:$A$1004,"&lt;="&amp;IF($D$4="",2958465,$D$4)))</f>
        <v/>
      </c>
      <c r="E79" s="16">
        <f>IF($A79="","",SUMIFS(Abastecimentos!$L$5:$L$1004,Abastecimentos!$B$5:$B$1004,$A79,Abastecimentos!$A$5:$A$1004,"&gt;="&amp;IF($B$4="",0,$B$4),Abastecimentos!$A$5:$A$1004,"&lt;="&amp;IF($D$4="",2958465,$D$4)))</f>
        <v/>
      </c>
      <c r="F79" s="17">
        <f>IF($A79="","",IFERROR(SUMIFS(Abastecimentos!$L$5:$L$1004,Abastecimentos!$B$5:$B$1004,$A79,Abastecimentos!$M$5:$M$1004,"&gt;0",Abastecimentos!$A$5:$A$1004,"&gt;="&amp;IF($B$4="",0,$B$4),Abastecimentos!$A$5:$A$1004,"&lt;="&amp;IF($D$4="",2958465,$D$4))/SUMIFS(Abastecimentos!$G$5:$G$1004,Abastecimentos!$B$5:$B$1004,$A79,Abastecimentos!$M$5:$M$1004,"&gt;0",Abastecimentos!$A$5:$A$1004,"&gt;="&amp;IF($B$4="",0,$B$4),Abastecimentos!$A$5:$A$1004,"&lt;="&amp;IF($D$4="",2958465,$D$4)),""))</f>
        <v/>
      </c>
      <c r="G79" s="18">
        <f>IF($A79="","",IFERROR(SUMIFS(Abastecimentos!$H$5:$H$1004,Abastecimentos!$B$5:$B$1004,$A79,Abastecimentos!$L$5:$L$1004,"&gt;0",Abastecimentos!$A$5:$A$1004,"&gt;="&amp;IF($B$4="",0,$B$4),Abastecimentos!$A$5:$A$1004,"&lt;="&amp;IF($D$4="",2958465,$D$4))/SUMIFS(Abastecimentos!$L$5:$L$1004,Abastecimentos!$B$5:$B$1004,$A79,Abastecimentos!$L$5:$L$1004,"&gt;0",Abastecimentos!$A$5:$A$1004,"&gt;="&amp;IF($B$4="",0,$B$4),Abastecimentos!$A$5:$A$1004,"&lt;="&amp;IF($D$4="",2958465,$D$4)),""))</f>
        <v/>
      </c>
      <c r="H79" s="19">
        <f>IF(OR($A79="",$B79=""),"",IF($B79=0,"",$C79/$B79))</f>
        <v/>
      </c>
      <c r="I79" s="15" t="n"/>
    </row>
    <row r="80">
      <c r="A80" s="15" t="n"/>
      <c r="B80" s="17">
        <f>IF($A80="","",SUMIFS(Abastecimentos!$G$5:$G$1004,Abastecimentos!$B$5:$B$1004,$A80,Abastecimentos!$E$5:$E$1004,"&lt;&gt;Arla 32",Abastecimentos!$A$5:$A$1004,"&gt;="&amp;IF($B$4="",0,$B$4),Abastecimentos!$A$5:$A$1004,"&lt;="&amp;IF($D$4="",2958465,$D$4)))</f>
        <v/>
      </c>
      <c r="C80" s="18">
        <f>IF($A80="","",SUMIFS(Abastecimentos!$H$5:$H$1004,Abastecimentos!$B$5:$B$1004,$A80,Abastecimentos!$E$5:$E$1004,"&lt;&gt;Arla 32",Abastecimentos!$A$5:$A$1004,"&gt;="&amp;IF($B$4="",0,$B$4),Abastecimentos!$A$5:$A$1004,"&lt;="&amp;IF($D$4="",2958465,$D$4)))</f>
        <v/>
      </c>
      <c r="D80" s="18">
        <f>IF($A80="","",SUMIFS(Abastecimentos!$H$5:$H$1004,Abastecimentos!$B$5:$B$1004,$A80,Abastecimentos!$E$5:$E$1004,"Arla 32",Abastecimentos!$A$5:$A$1004,"&gt;="&amp;IF($B$4="",0,$B$4),Abastecimentos!$A$5:$A$1004,"&lt;="&amp;IF($D$4="",2958465,$D$4)))</f>
        <v/>
      </c>
      <c r="E80" s="16">
        <f>IF($A80="","",SUMIFS(Abastecimentos!$L$5:$L$1004,Abastecimentos!$B$5:$B$1004,$A80,Abastecimentos!$A$5:$A$1004,"&gt;="&amp;IF($B$4="",0,$B$4),Abastecimentos!$A$5:$A$1004,"&lt;="&amp;IF($D$4="",2958465,$D$4)))</f>
        <v/>
      </c>
      <c r="F80" s="17">
        <f>IF($A80="","",IFERROR(SUMIFS(Abastecimentos!$L$5:$L$1004,Abastecimentos!$B$5:$B$1004,$A80,Abastecimentos!$M$5:$M$1004,"&gt;0",Abastecimentos!$A$5:$A$1004,"&gt;="&amp;IF($B$4="",0,$B$4),Abastecimentos!$A$5:$A$1004,"&lt;="&amp;IF($D$4="",2958465,$D$4))/SUMIFS(Abastecimentos!$G$5:$G$1004,Abastecimentos!$B$5:$B$1004,$A80,Abastecimentos!$M$5:$M$1004,"&gt;0",Abastecimentos!$A$5:$A$1004,"&gt;="&amp;IF($B$4="",0,$B$4),Abastecimentos!$A$5:$A$1004,"&lt;="&amp;IF($D$4="",2958465,$D$4)),""))</f>
        <v/>
      </c>
      <c r="G80" s="18">
        <f>IF($A80="","",IFERROR(SUMIFS(Abastecimentos!$H$5:$H$1004,Abastecimentos!$B$5:$B$1004,$A80,Abastecimentos!$L$5:$L$1004,"&gt;0",Abastecimentos!$A$5:$A$1004,"&gt;="&amp;IF($B$4="",0,$B$4),Abastecimentos!$A$5:$A$1004,"&lt;="&amp;IF($D$4="",2958465,$D$4))/SUMIFS(Abastecimentos!$L$5:$L$1004,Abastecimentos!$B$5:$B$1004,$A80,Abastecimentos!$L$5:$L$1004,"&gt;0",Abastecimentos!$A$5:$A$1004,"&gt;="&amp;IF($B$4="",0,$B$4),Abastecimentos!$A$5:$A$1004,"&lt;="&amp;IF($D$4="",2958465,$D$4)),""))</f>
        <v/>
      </c>
      <c r="H80" s="19">
        <f>IF(OR($A80="",$B80=""),"",IF($B80=0,"",$C80/$B80))</f>
        <v/>
      </c>
      <c r="I80" s="15" t="n"/>
    </row>
    <row r="81">
      <c r="A81" s="15" t="n"/>
      <c r="B81" s="17">
        <f>IF($A81="","",SUMIFS(Abastecimentos!$G$5:$G$1004,Abastecimentos!$B$5:$B$1004,$A81,Abastecimentos!$E$5:$E$1004,"&lt;&gt;Arla 32",Abastecimentos!$A$5:$A$1004,"&gt;="&amp;IF($B$4="",0,$B$4),Abastecimentos!$A$5:$A$1004,"&lt;="&amp;IF($D$4="",2958465,$D$4)))</f>
        <v/>
      </c>
      <c r="C81" s="18">
        <f>IF($A81="","",SUMIFS(Abastecimentos!$H$5:$H$1004,Abastecimentos!$B$5:$B$1004,$A81,Abastecimentos!$E$5:$E$1004,"&lt;&gt;Arla 32",Abastecimentos!$A$5:$A$1004,"&gt;="&amp;IF($B$4="",0,$B$4),Abastecimentos!$A$5:$A$1004,"&lt;="&amp;IF($D$4="",2958465,$D$4)))</f>
        <v/>
      </c>
      <c r="D81" s="18">
        <f>IF($A81="","",SUMIFS(Abastecimentos!$H$5:$H$1004,Abastecimentos!$B$5:$B$1004,$A81,Abastecimentos!$E$5:$E$1004,"Arla 32",Abastecimentos!$A$5:$A$1004,"&gt;="&amp;IF($B$4="",0,$B$4),Abastecimentos!$A$5:$A$1004,"&lt;="&amp;IF($D$4="",2958465,$D$4)))</f>
        <v/>
      </c>
      <c r="E81" s="16">
        <f>IF($A81="","",SUMIFS(Abastecimentos!$L$5:$L$1004,Abastecimentos!$B$5:$B$1004,$A81,Abastecimentos!$A$5:$A$1004,"&gt;="&amp;IF($B$4="",0,$B$4),Abastecimentos!$A$5:$A$1004,"&lt;="&amp;IF($D$4="",2958465,$D$4)))</f>
        <v/>
      </c>
      <c r="F81" s="17">
        <f>IF($A81="","",IFERROR(SUMIFS(Abastecimentos!$L$5:$L$1004,Abastecimentos!$B$5:$B$1004,$A81,Abastecimentos!$M$5:$M$1004,"&gt;0",Abastecimentos!$A$5:$A$1004,"&gt;="&amp;IF($B$4="",0,$B$4),Abastecimentos!$A$5:$A$1004,"&lt;="&amp;IF($D$4="",2958465,$D$4))/SUMIFS(Abastecimentos!$G$5:$G$1004,Abastecimentos!$B$5:$B$1004,$A81,Abastecimentos!$M$5:$M$1004,"&gt;0",Abastecimentos!$A$5:$A$1004,"&gt;="&amp;IF($B$4="",0,$B$4),Abastecimentos!$A$5:$A$1004,"&lt;="&amp;IF($D$4="",2958465,$D$4)),""))</f>
        <v/>
      </c>
      <c r="G81" s="18">
        <f>IF($A81="","",IFERROR(SUMIFS(Abastecimentos!$H$5:$H$1004,Abastecimentos!$B$5:$B$1004,$A81,Abastecimentos!$L$5:$L$1004,"&gt;0",Abastecimentos!$A$5:$A$1004,"&gt;="&amp;IF($B$4="",0,$B$4),Abastecimentos!$A$5:$A$1004,"&lt;="&amp;IF($D$4="",2958465,$D$4))/SUMIFS(Abastecimentos!$L$5:$L$1004,Abastecimentos!$B$5:$B$1004,$A81,Abastecimentos!$L$5:$L$1004,"&gt;0",Abastecimentos!$A$5:$A$1004,"&gt;="&amp;IF($B$4="",0,$B$4),Abastecimentos!$A$5:$A$1004,"&lt;="&amp;IF($D$4="",2958465,$D$4)),""))</f>
        <v/>
      </c>
      <c r="H81" s="19">
        <f>IF(OR($A81="",$B81=""),"",IF($B81=0,"",$C81/$B81))</f>
        <v/>
      </c>
      <c r="I81" s="15" t="n"/>
    </row>
    <row r="82">
      <c r="A82" s="15" t="n"/>
      <c r="B82" s="17">
        <f>IF($A82="","",SUMIFS(Abastecimentos!$G$5:$G$1004,Abastecimentos!$B$5:$B$1004,$A82,Abastecimentos!$E$5:$E$1004,"&lt;&gt;Arla 32",Abastecimentos!$A$5:$A$1004,"&gt;="&amp;IF($B$4="",0,$B$4),Abastecimentos!$A$5:$A$1004,"&lt;="&amp;IF($D$4="",2958465,$D$4)))</f>
        <v/>
      </c>
      <c r="C82" s="18">
        <f>IF($A82="","",SUMIFS(Abastecimentos!$H$5:$H$1004,Abastecimentos!$B$5:$B$1004,$A82,Abastecimentos!$E$5:$E$1004,"&lt;&gt;Arla 32",Abastecimentos!$A$5:$A$1004,"&gt;="&amp;IF($B$4="",0,$B$4),Abastecimentos!$A$5:$A$1004,"&lt;="&amp;IF($D$4="",2958465,$D$4)))</f>
        <v/>
      </c>
      <c r="D82" s="18">
        <f>IF($A82="","",SUMIFS(Abastecimentos!$H$5:$H$1004,Abastecimentos!$B$5:$B$1004,$A82,Abastecimentos!$E$5:$E$1004,"Arla 32",Abastecimentos!$A$5:$A$1004,"&gt;="&amp;IF($B$4="",0,$B$4),Abastecimentos!$A$5:$A$1004,"&lt;="&amp;IF($D$4="",2958465,$D$4)))</f>
        <v/>
      </c>
      <c r="E82" s="16">
        <f>IF($A82="","",SUMIFS(Abastecimentos!$L$5:$L$1004,Abastecimentos!$B$5:$B$1004,$A82,Abastecimentos!$A$5:$A$1004,"&gt;="&amp;IF($B$4="",0,$B$4),Abastecimentos!$A$5:$A$1004,"&lt;="&amp;IF($D$4="",2958465,$D$4)))</f>
        <v/>
      </c>
      <c r="F82" s="17">
        <f>IF($A82="","",IFERROR(SUMIFS(Abastecimentos!$L$5:$L$1004,Abastecimentos!$B$5:$B$1004,$A82,Abastecimentos!$M$5:$M$1004,"&gt;0",Abastecimentos!$A$5:$A$1004,"&gt;="&amp;IF($B$4="",0,$B$4),Abastecimentos!$A$5:$A$1004,"&lt;="&amp;IF($D$4="",2958465,$D$4))/SUMIFS(Abastecimentos!$G$5:$G$1004,Abastecimentos!$B$5:$B$1004,$A82,Abastecimentos!$M$5:$M$1004,"&gt;0",Abastecimentos!$A$5:$A$1004,"&gt;="&amp;IF($B$4="",0,$B$4),Abastecimentos!$A$5:$A$1004,"&lt;="&amp;IF($D$4="",2958465,$D$4)),""))</f>
        <v/>
      </c>
      <c r="G82" s="18">
        <f>IF($A82="","",IFERROR(SUMIFS(Abastecimentos!$H$5:$H$1004,Abastecimentos!$B$5:$B$1004,$A82,Abastecimentos!$L$5:$L$1004,"&gt;0",Abastecimentos!$A$5:$A$1004,"&gt;="&amp;IF($B$4="",0,$B$4),Abastecimentos!$A$5:$A$1004,"&lt;="&amp;IF($D$4="",2958465,$D$4))/SUMIFS(Abastecimentos!$L$5:$L$1004,Abastecimentos!$B$5:$B$1004,$A82,Abastecimentos!$L$5:$L$1004,"&gt;0",Abastecimentos!$A$5:$A$1004,"&gt;="&amp;IF($B$4="",0,$B$4),Abastecimentos!$A$5:$A$1004,"&lt;="&amp;IF($D$4="",2958465,$D$4)),""))</f>
        <v/>
      </c>
      <c r="H82" s="19">
        <f>IF(OR($A82="",$B82=""),"",IF($B82=0,"",$C82/$B82))</f>
        <v/>
      </c>
      <c r="I82" s="15" t="n"/>
    </row>
    <row r="83">
      <c r="A83" s="15" t="n"/>
      <c r="B83" s="17">
        <f>IF($A83="","",SUMIFS(Abastecimentos!$G$5:$G$1004,Abastecimentos!$B$5:$B$1004,$A83,Abastecimentos!$E$5:$E$1004,"&lt;&gt;Arla 32",Abastecimentos!$A$5:$A$1004,"&gt;="&amp;IF($B$4="",0,$B$4),Abastecimentos!$A$5:$A$1004,"&lt;="&amp;IF($D$4="",2958465,$D$4)))</f>
        <v/>
      </c>
      <c r="C83" s="18">
        <f>IF($A83="","",SUMIFS(Abastecimentos!$H$5:$H$1004,Abastecimentos!$B$5:$B$1004,$A83,Abastecimentos!$E$5:$E$1004,"&lt;&gt;Arla 32",Abastecimentos!$A$5:$A$1004,"&gt;="&amp;IF($B$4="",0,$B$4),Abastecimentos!$A$5:$A$1004,"&lt;="&amp;IF($D$4="",2958465,$D$4)))</f>
        <v/>
      </c>
      <c r="D83" s="18">
        <f>IF($A83="","",SUMIFS(Abastecimentos!$H$5:$H$1004,Abastecimentos!$B$5:$B$1004,$A83,Abastecimentos!$E$5:$E$1004,"Arla 32",Abastecimentos!$A$5:$A$1004,"&gt;="&amp;IF($B$4="",0,$B$4),Abastecimentos!$A$5:$A$1004,"&lt;="&amp;IF($D$4="",2958465,$D$4)))</f>
        <v/>
      </c>
      <c r="E83" s="16">
        <f>IF($A83="","",SUMIFS(Abastecimentos!$L$5:$L$1004,Abastecimentos!$B$5:$B$1004,$A83,Abastecimentos!$A$5:$A$1004,"&gt;="&amp;IF($B$4="",0,$B$4),Abastecimentos!$A$5:$A$1004,"&lt;="&amp;IF($D$4="",2958465,$D$4)))</f>
        <v/>
      </c>
      <c r="F83" s="17">
        <f>IF($A83="","",IFERROR(SUMIFS(Abastecimentos!$L$5:$L$1004,Abastecimentos!$B$5:$B$1004,$A83,Abastecimentos!$M$5:$M$1004,"&gt;0",Abastecimentos!$A$5:$A$1004,"&gt;="&amp;IF($B$4="",0,$B$4),Abastecimentos!$A$5:$A$1004,"&lt;="&amp;IF($D$4="",2958465,$D$4))/SUMIFS(Abastecimentos!$G$5:$G$1004,Abastecimentos!$B$5:$B$1004,$A83,Abastecimentos!$M$5:$M$1004,"&gt;0",Abastecimentos!$A$5:$A$1004,"&gt;="&amp;IF($B$4="",0,$B$4),Abastecimentos!$A$5:$A$1004,"&lt;="&amp;IF($D$4="",2958465,$D$4)),""))</f>
        <v/>
      </c>
      <c r="G83" s="18">
        <f>IF($A83="","",IFERROR(SUMIFS(Abastecimentos!$H$5:$H$1004,Abastecimentos!$B$5:$B$1004,$A83,Abastecimentos!$L$5:$L$1004,"&gt;0",Abastecimentos!$A$5:$A$1004,"&gt;="&amp;IF($B$4="",0,$B$4),Abastecimentos!$A$5:$A$1004,"&lt;="&amp;IF($D$4="",2958465,$D$4))/SUMIFS(Abastecimentos!$L$5:$L$1004,Abastecimentos!$B$5:$B$1004,$A83,Abastecimentos!$L$5:$L$1004,"&gt;0",Abastecimentos!$A$5:$A$1004,"&gt;="&amp;IF($B$4="",0,$B$4),Abastecimentos!$A$5:$A$1004,"&lt;="&amp;IF($D$4="",2958465,$D$4)),""))</f>
        <v/>
      </c>
      <c r="H83" s="19">
        <f>IF(OR($A83="",$B83=""),"",IF($B83=0,"",$C83/$B83))</f>
        <v/>
      </c>
      <c r="I83" s="15" t="n"/>
    </row>
    <row r="84">
      <c r="A84" s="15" t="n"/>
      <c r="B84" s="17">
        <f>IF($A84="","",SUMIFS(Abastecimentos!$G$5:$G$1004,Abastecimentos!$B$5:$B$1004,$A84,Abastecimentos!$E$5:$E$1004,"&lt;&gt;Arla 32",Abastecimentos!$A$5:$A$1004,"&gt;="&amp;IF($B$4="",0,$B$4),Abastecimentos!$A$5:$A$1004,"&lt;="&amp;IF($D$4="",2958465,$D$4)))</f>
        <v/>
      </c>
      <c r="C84" s="18">
        <f>IF($A84="","",SUMIFS(Abastecimentos!$H$5:$H$1004,Abastecimentos!$B$5:$B$1004,$A84,Abastecimentos!$E$5:$E$1004,"&lt;&gt;Arla 32",Abastecimentos!$A$5:$A$1004,"&gt;="&amp;IF($B$4="",0,$B$4),Abastecimentos!$A$5:$A$1004,"&lt;="&amp;IF($D$4="",2958465,$D$4)))</f>
        <v/>
      </c>
      <c r="D84" s="18">
        <f>IF($A84="","",SUMIFS(Abastecimentos!$H$5:$H$1004,Abastecimentos!$B$5:$B$1004,$A84,Abastecimentos!$E$5:$E$1004,"Arla 32",Abastecimentos!$A$5:$A$1004,"&gt;="&amp;IF($B$4="",0,$B$4),Abastecimentos!$A$5:$A$1004,"&lt;="&amp;IF($D$4="",2958465,$D$4)))</f>
        <v/>
      </c>
      <c r="E84" s="16">
        <f>IF($A84="","",SUMIFS(Abastecimentos!$L$5:$L$1004,Abastecimentos!$B$5:$B$1004,$A84,Abastecimentos!$A$5:$A$1004,"&gt;="&amp;IF($B$4="",0,$B$4),Abastecimentos!$A$5:$A$1004,"&lt;="&amp;IF($D$4="",2958465,$D$4)))</f>
        <v/>
      </c>
      <c r="F84" s="17">
        <f>IF($A84="","",IFERROR(SUMIFS(Abastecimentos!$L$5:$L$1004,Abastecimentos!$B$5:$B$1004,$A84,Abastecimentos!$M$5:$M$1004,"&gt;0",Abastecimentos!$A$5:$A$1004,"&gt;="&amp;IF($B$4="",0,$B$4),Abastecimentos!$A$5:$A$1004,"&lt;="&amp;IF($D$4="",2958465,$D$4))/SUMIFS(Abastecimentos!$G$5:$G$1004,Abastecimentos!$B$5:$B$1004,$A84,Abastecimentos!$M$5:$M$1004,"&gt;0",Abastecimentos!$A$5:$A$1004,"&gt;="&amp;IF($B$4="",0,$B$4),Abastecimentos!$A$5:$A$1004,"&lt;="&amp;IF($D$4="",2958465,$D$4)),""))</f>
        <v/>
      </c>
      <c r="G84" s="18">
        <f>IF($A84="","",IFERROR(SUMIFS(Abastecimentos!$H$5:$H$1004,Abastecimentos!$B$5:$B$1004,$A84,Abastecimentos!$L$5:$L$1004,"&gt;0",Abastecimentos!$A$5:$A$1004,"&gt;="&amp;IF($B$4="",0,$B$4),Abastecimentos!$A$5:$A$1004,"&lt;="&amp;IF($D$4="",2958465,$D$4))/SUMIFS(Abastecimentos!$L$5:$L$1004,Abastecimentos!$B$5:$B$1004,$A84,Abastecimentos!$L$5:$L$1004,"&gt;0",Abastecimentos!$A$5:$A$1004,"&gt;="&amp;IF($B$4="",0,$B$4),Abastecimentos!$A$5:$A$1004,"&lt;="&amp;IF($D$4="",2958465,$D$4)),""))</f>
        <v/>
      </c>
      <c r="H84" s="19">
        <f>IF(OR($A84="",$B84=""),"",IF($B84=0,"",$C84/$B84))</f>
        <v/>
      </c>
      <c r="I84" s="15" t="n"/>
    </row>
    <row r="85">
      <c r="A85" s="15" t="n"/>
      <c r="B85" s="17">
        <f>IF($A85="","",SUMIFS(Abastecimentos!$G$5:$G$1004,Abastecimentos!$B$5:$B$1004,$A85,Abastecimentos!$E$5:$E$1004,"&lt;&gt;Arla 32",Abastecimentos!$A$5:$A$1004,"&gt;="&amp;IF($B$4="",0,$B$4),Abastecimentos!$A$5:$A$1004,"&lt;="&amp;IF($D$4="",2958465,$D$4)))</f>
        <v/>
      </c>
      <c r="C85" s="18">
        <f>IF($A85="","",SUMIFS(Abastecimentos!$H$5:$H$1004,Abastecimentos!$B$5:$B$1004,$A85,Abastecimentos!$E$5:$E$1004,"&lt;&gt;Arla 32",Abastecimentos!$A$5:$A$1004,"&gt;="&amp;IF($B$4="",0,$B$4),Abastecimentos!$A$5:$A$1004,"&lt;="&amp;IF($D$4="",2958465,$D$4)))</f>
        <v/>
      </c>
      <c r="D85" s="18">
        <f>IF($A85="","",SUMIFS(Abastecimentos!$H$5:$H$1004,Abastecimentos!$B$5:$B$1004,$A85,Abastecimentos!$E$5:$E$1004,"Arla 32",Abastecimentos!$A$5:$A$1004,"&gt;="&amp;IF($B$4="",0,$B$4),Abastecimentos!$A$5:$A$1004,"&lt;="&amp;IF($D$4="",2958465,$D$4)))</f>
        <v/>
      </c>
      <c r="E85" s="16">
        <f>IF($A85="","",SUMIFS(Abastecimentos!$L$5:$L$1004,Abastecimentos!$B$5:$B$1004,$A85,Abastecimentos!$A$5:$A$1004,"&gt;="&amp;IF($B$4="",0,$B$4),Abastecimentos!$A$5:$A$1004,"&lt;="&amp;IF($D$4="",2958465,$D$4)))</f>
        <v/>
      </c>
      <c r="F85" s="17">
        <f>IF($A85="","",IFERROR(SUMIFS(Abastecimentos!$L$5:$L$1004,Abastecimentos!$B$5:$B$1004,$A85,Abastecimentos!$M$5:$M$1004,"&gt;0",Abastecimentos!$A$5:$A$1004,"&gt;="&amp;IF($B$4="",0,$B$4),Abastecimentos!$A$5:$A$1004,"&lt;="&amp;IF($D$4="",2958465,$D$4))/SUMIFS(Abastecimentos!$G$5:$G$1004,Abastecimentos!$B$5:$B$1004,$A85,Abastecimentos!$M$5:$M$1004,"&gt;0",Abastecimentos!$A$5:$A$1004,"&gt;="&amp;IF($B$4="",0,$B$4),Abastecimentos!$A$5:$A$1004,"&lt;="&amp;IF($D$4="",2958465,$D$4)),""))</f>
        <v/>
      </c>
      <c r="G85" s="18">
        <f>IF($A85="","",IFERROR(SUMIFS(Abastecimentos!$H$5:$H$1004,Abastecimentos!$B$5:$B$1004,$A85,Abastecimentos!$L$5:$L$1004,"&gt;0",Abastecimentos!$A$5:$A$1004,"&gt;="&amp;IF($B$4="",0,$B$4),Abastecimentos!$A$5:$A$1004,"&lt;="&amp;IF($D$4="",2958465,$D$4))/SUMIFS(Abastecimentos!$L$5:$L$1004,Abastecimentos!$B$5:$B$1004,$A85,Abastecimentos!$L$5:$L$1004,"&gt;0",Abastecimentos!$A$5:$A$1004,"&gt;="&amp;IF($B$4="",0,$B$4),Abastecimentos!$A$5:$A$1004,"&lt;="&amp;IF($D$4="",2958465,$D$4)),""))</f>
        <v/>
      </c>
      <c r="H85" s="19">
        <f>IF(OR($A85="",$B85=""),"",IF($B85=0,"",$C85/$B85))</f>
        <v/>
      </c>
      <c r="I85" s="15" t="n"/>
    </row>
    <row r="86">
      <c r="A86" s="15" t="n"/>
      <c r="B86" s="17">
        <f>IF($A86="","",SUMIFS(Abastecimentos!$G$5:$G$1004,Abastecimentos!$B$5:$B$1004,$A86,Abastecimentos!$E$5:$E$1004,"&lt;&gt;Arla 32",Abastecimentos!$A$5:$A$1004,"&gt;="&amp;IF($B$4="",0,$B$4),Abastecimentos!$A$5:$A$1004,"&lt;="&amp;IF($D$4="",2958465,$D$4)))</f>
        <v/>
      </c>
      <c r="C86" s="18">
        <f>IF($A86="","",SUMIFS(Abastecimentos!$H$5:$H$1004,Abastecimentos!$B$5:$B$1004,$A86,Abastecimentos!$E$5:$E$1004,"&lt;&gt;Arla 32",Abastecimentos!$A$5:$A$1004,"&gt;="&amp;IF($B$4="",0,$B$4),Abastecimentos!$A$5:$A$1004,"&lt;="&amp;IF($D$4="",2958465,$D$4)))</f>
        <v/>
      </c>
      <c r="D86" s="18">
        <f>IF($A86="","",SUMIFS(Abastecimentos!$H$5:$H$1004,Abastecimentos!$B$5:$B$1004,$A86,Abastecimentos!$E$5:$E$1004,"Arla 32",Abastecimentos!$A$5:$A$1004,"&gt;="&amp;IF($B$4="",0,$B$4),Abastecimentos!$A$5:$A$1004,"&lt;="&amp;IF($D$4="",2958465,$D$4)))</f>
        <v/>
      </c>
      <c r="E86" s="16">
        <f>IF($A86="","",SUMIFS(Abastecimentos!$L$5:$L$1004,Abastecimentos!$B$5:$B$1004,$A86,Abastecimentos!$A$5:$A$1004,"&gt;="&amp;IF($B$4="",0,$B$4),Abastecimentos!$A$5:$A$1004,"&lt;="&amp;IF($D$4="",2958465,$D$4)))</f>
        <v/>
      </c>
      <c r="F86" s="17">
        <f>IF($A86="","",IFERROR(SUMIFS(Abastecimentos!$L$5:$L$1004,Abastecimentos!$B$5:$B$1004,$A86,Abastecimentos!$M$5:$M$1004,"&gt;0",Abastecimentos!$A$5:$A$1004,"&gt;="&amp;IF($B$4="",0,$B$4),Abastecimentos!$A$5:$A$1004,"&lt;="&amp;IF($D$4="",2958465,$D$4))/SUMIFS(Abastecimentos!$G$5:$G$1004,Abastecimentos!$B$5:$B$1004,$A86,Abastecimentos!$M$5:$M$1004,"&gt;0",Abastecimentos!$A$5:$A$1004,"&gt;="&amp;IF($B$4="",0,$B$4),Abastecimentos!$A$5:$A$1004,"&lt;="&amp;IF($D$4="",2958465,$D$4)),""))</f>
        <v/>
      </c>
      <c r="G86" s="18">
        <f>IF($A86="","",IFERROR(SUMIFS(Abastecimentos!$H$5:$H$1004,Abastecimentos!$B$5:$B$1004,$A86,Abastecimentos!$L$5:$L$1004,"&gt;0",Abastecimentos!$A$5:$A$1004,"&gt;="&amp;IF($B$4="",0,$B$4),Abastecimentos!$A$5:$A$1004,"&lt;="&amp;IF($D$4="",2958465,$D$4))/SUMIFS(Abastecimentos!$L$5:$L$1004,Abastecimentos!$B$5:$B$1004,$A86,Abastecimentos!$L$5:$L$1004,"&gt;0",Abastecimentos!$A$5:$A$1004,"&gt;="&amp;IF($B$4="",0,$B$4),Abastecimentos!$A$5:$A$1004,"&lt;="&amp;IF($D$4="",2958465,$D$4)),""))</f>
        <v/>
      </c>
      <c r="H86" s="19">
        <f>IF(OR($A86="",$B86=""),"",IF($B86=0,"",$C86/$B86))</f>
        <v/>
      </c>
      <c r="I86" s="15" t="n"/>
    </row>
    <row r="87">
      <c r="A87" s="15" t="n"/>
      <c r="B87" s="17">
        <f>IF($A87="","",SUMIFS(Abastecimentos!$G$5:$G$1004,Abastecimentos!$B$5:$B$1004,$A87,Abastecimentos!$E$5:$E$1004,"&lt;&gt;Arla 32",Abastecimentos!$A$5:$A$1004,"&gt;="&amp;IF($B$4="",0,$B$4),Abastecimentos!$A$5:$A$1004,"&lt;="&amp;IF($D$4="",2958465,$D$4)))</f>
        <v/>
      </c>
      <c r="C87" s="18">
        <f>IF($A87="","",SUMIFS(Abastecimentos!$H$5:$H$1004,Abastecimentos!$B$5:$B$1004,$A87,Abastecimentos!$E$5:$E$1004,"&lt;&gt;Arla 32",Abastecimentos!$A$5:$A$1004,"&gt;="&amp;IF($B$4="",0,$B$4),Abastecimentos!$A$5:$A$1004,"&lt;="&amp;IF($D$4="",2958465,$D$4)))</f>
        <v/>
      </c>
      <c r="D87" s="18">
        <f>IF($A87="","",SUMIFS(Abastecimentos!$H$5:$H$1004,Abastecimentos!$B$5:$B$1004,$A87,Abastecimentos!$E$5:$E$1004,"Arla 32",Abastecimentos!$A$5:$A$1004,"&gt;="&amp;IF($B$4="",0,$B$4),Abastecimentos!$A$5:$A$1004,"&lt;="&amp;IF($D$4="",2958465,$D$4)))</f>
        <v/>
      </c>
      <c r="E87" s="16">
        <f>IF($A87="","",SUMIFS(Abastecimentos!$L$5:$L$1004,Abastecimentos!$B$5:$B$1004,$A87,Abastecimentos!$A$5:$A$1004,"&gt;="&amp;IF($B$4="",0,$B$4),Abastecimentos!$A$5:$A$1004,"&lt;="&amp;IF($D$4="",2958465,$D$4)))</f>
        <v/>
      </c>
      <c r="F87" s="17">
        <f>IF($A87="","",IFERROR(SUMIFS(Abastecimentos!$L$5:$L$1004,Abastecimentos!$B$5:$B$1004,$A87,Abastecimentos!$M$5:$M$1004,"&gt;0",Abastecimentos!$A$5:$A$1004,"&gt;="&amp;IF($B$4="",0,$B$4),Abastecimentos!$A$5:$A$1004,"&lt;="&amp;IF($D$4="",2958465,$D$4))/SUMIFS(Abastecimentos!$G$5:$G$1004,Abastecimentos!$B$5:$B$1004,$A87,Abastecimentos!$M$5:$M$1004,"&gt;0",Abastecimentos!$A$5:$A$1004,"&gt;="&amp;IF($B$4="",0,$B$4),Abastecimentos!$A$5:$A$1004,"&lt;="&amp;IF($D$4="",2958465,$D$4)),""))</f>
        <v/>
      </c>
      <c r="G87" s="18">
        <f>IF($A87="","",IFERROR(SUMIFS(Abastecimentos!$H$5:$H$1004,Abastecimentos!$B$5:$B$1004,$A87,Abastecimentos!$L$5:$L$1004,"&gt;0",Abastecimentos!$A$5:$A$1004,"&gt;="&amp;IF($B$4="",0,$B$4),Abastecimentos!$A$5:$A$1004,"&lt;="&amp;IF($D$4="",2958465,$D$4))/SUMIFS(Abastecimentos!$L$5:$L$1004,Abastecimentos!$B$5:$B$1004,$A87,Abastecimentos!$L$5:$L$1004,"&gt;0",Abastecimentos!$A$5:$A$1004,"&gt;="&amp;IF($B$4="",0,$B$4),Abastecimentos!$A$5:$A$1004,"&lt;="&amp;IF($D$4="",2958465,$D$4)),""))</f>
        <v/>
      </c>
      <c r="H87" s="19">
        <f>IF(OR($A87="",$B87=""),"",IF($B87=0,"",$C87/$B87))</f>
        <v/>
      </c>
      <c r="I87" s="15" t="n"/>
    </row>
    <row r="88">
      <c r="A88" s="15" t="n"/>
      <c r="B88" s="17">
        <f>IF($A88="","",SUMIFS(Abastecimentos!$G$5:$G$1004,Abastecimentos!$B$5:$B$1004,$A88,Abastecimentos!$E$5:$E$1004,"&lt;&gt;Arla 32",Abastecimentos!$A$5:$A$1004,"&gt;="&amp;IF($B$4="",0,$B$4),Abastecimentos!$A$5:$A$1004,"&lt;="&amp;IF($D$4="",2958465,$D$4)))</f>
        <v/>
      </c>
      <c r="C88" s="18">
        <f>IF($A88="","",SUMIFS(Abastecimentos!$H$5:$H$1004,Abastecimentos!$B$5:$B$1004,$A88,Abastecimentos!$E$5:$E$1004,"&lt;&gt;Arla 32",Abastecimentos!$A$5:$A$1004,"&gt;="&amp;IF($B$4="",0,$B$4),Abastecimentos!$A$5:$A$1004,"&lt;="&amp;IF($D$4="",2958465,$D$4)))</f>
        <v/>
      </c>
      <c r="D88" s="18">
        <f>IF($A88="","",SUMIFS(Abastecimentos!$H$5:$H$1004,Abastecimentos!$B$5:$B$1004,$A88,Abastecimentos!$E$5:$E$1004,"Arla 32",Abastecimentos!$A$5:$A$1004,"&gt;="&amp;IF($B$4="",0,$B$4),Abastecimentos!$A$5:$A$1004,"&lt;="&amp;IF($D$4="",2958465,$D$4)))</f>
        <v/>
      </c>
      <c r="E88" s="16">
        <f>IF($A88="","",SUMIFS(Abastecimentos!$L$5:$L$1004,Abastecimentos!$B$5:$B$1004,$A88,Abastecimentos!$A$5:$A$1004,"&gt;="&amp;IF($B$4="",0,$B$4),Abastecimentos!$A$5:$A$1004,"&lt;="&amp;IF($D$4="",2958465,$D$4)))</f>
        <v/>
      </c>
      <c r="F88" s="17">
        <f>IF($A88="","",IFERROR(SUMIFS(Abastecimentos!$L$5:$L$1004,Abastecimentos!$B$5:$B$1004,$A88,Abastecimentos!$M$5:$M$1004,"&gt;0",Abastecimentos!$A$5:$A$1004,"&gt;="&amp;IF($B$4="",0,$B$4),Abastecimentos!$A$5:$A$1004,"&lt;="&amp;IF($D$4="",2958465,$D$4))/SUMIFS(Abastecimentos!$G$5:$G$1004,Abastecimentos!$B$5:$B$1004,$A88,Abastecimentos!$M$5:$M$1004,"&gt;0",Abastecimentos!$A$5:$A$1004,"&gt;="&amp;IF($B$4="",0,$B$4),Abastecimentos!$A$5:$A$1004,"&lt;="&amp;IF($D$4="",2958465,$D$4)),""))</f>
        <v/>
      </c>
      <c r="G88" s="18">
        <f>IF($A88="","",IFERROR(SUMIFS(Abastecimentos!$H$5:$H$1004,Abastecimentos!$B$5:$B$1004,$A88,Abastecimentos!$L$5:$L$1004,"&gt;0",Abastecimentos!$A$5:$A$1004,"&gt;="&amp;IF($B$4="",0,$B$4),Abastecimentos!$A$5:$A$1004,"&lt;="&amp;IF($D$4="",2958465,$D$4))/SUMIFS(Abastecimentos!$L$5:$L$1004,Abastecimentos!$B$5:$B$1004,$A88,Abastecimentos!$L$5:$L$1004,"&gt;0",Abastecimentos!$A$5:$A$1004,"&gt;="&amp;IF($B$4="",0,$B$4),Abastecimentos!$A$5:$A$1004,"&lt;="&amp;IF($D$4="",2958465,$D$4)),""))</f>
        <v/>
      </c>
      <c r="H88" s="19">
        <f>IF(OR($A88="",$B88=""),"",IF($B88=0,"",$C88/$B88))</f>
        <v/>
      </c>
      <c r="I88" s="15" t="n"/>
    </row>
    <row r="89">
      <c r="A89" s="15" t="n"/>
      <c r="B89" s="17">
        <f>IF($A89="","",SUMIFS(Abastecimentos!$G$5:$G$1004,Abastecimentos!$B$5:$B$1004,$A89,Abastecimentos!$E$5:$E$1004,"&lt;&gt;Arla 32",Abastecimentos!$A$5:$A$1004,"&gt;="&amp;IF($B$4="",0,$B$4),Abastecimentos!$A$5:$A$1004,"&lt;="&amp;IF($D$4="",2958465,$D$4)))</f>
        <v/>
      </c>
      <c r="C89" s="18">
        <f>IF($A89="","",SUMIFS(Abastecimentos!$H$5:$H$1004,Abastecimentos!$B$5:$B$1004,$A89,Abastecimentos!$E$5:$E$1004,"&lt;&gt;Arla 32",Abastecimentos!$A$5:$A$1004,"&gt;="&amp;IF($B$4="",0,$B$4),Abastecimentos!$A$5:$A$1004,"&lt;="&amp;IF($D$4="",2958465,$D$4)))</f>
        <v/>
      </c>
      <c r="D89" s="18">
        <f>IF($A89="","",SUMIFS(Abastecimentos!$H$5:$H$1004,Abastecimentos!$B$5:$B$1004,$A89,Abastecimentos!$E$5:$E$1004,"Arla 32",Abastecimentos!$A$5:$A$1004,"&gt;="&amp;IF($B$4="",0,$B$4),Abastecimentos!$A$5:$A$1004,"&lt;="&amp;IF($D$4="",2958465,$D$4)))</f>
        <v/>
      </c>
      <c r="E89" s="16">
        <f>IF($A89="","",SUMIFS(Abastecimentos!$L$5:$L$1004,Abastecimentos!$B$5:$B$1004,$A89,Abastecimentos!$A$5:$A$1004,"&gt;="&amp;IF($B$4="",0,$B$4),Abastecimentos!$A$5:$A$1004,"&lt;="&amp;IF($D$4="",2958465,$D$4)))</f>
        <v/>
      </c>
      <c r="F89" s="17">
        <f>IF($A89="","",IFERROR(SUMIFS(Abastecimentos!$L$5:$L$1004,Abastecimentos!$B$5:$B$1004,$A89,Abastecimentos!$M$5:$M$1004,"&gt;0",Abastecimentos!$A$5:$A$1004,"&gt;="&amp;IF($B$4="",0,$B$4),Abastecimentos!$A$5:$A$1004,"&lt;="&amp;IF($D$4="",2958465,$D$4))/SUMIFS(Abastecimentos!$G$5:$G$1004,Abastecimentos!$B$5:$B$1004,$A89,Abastecimentos!$M$5:$M$1004,"&gt;0",Abastecimentos!$A$5:$A$1004,"&gt;="&amp;IF($B$4="",0,$B$4),Abastecimentos!$A$5:$A$1004,"&lt;="&amp;IF($D$4="",2958465,$D$4)),""))</f>
        <v/>
      </c>
      <c r="G89" s="18">
        <f>IF($A89="","",IFERROR(SUMIFS(Abastecimentos!$H$5:$H$1004,Abastecimentos!$B$5:$B$1004,$A89,Abastecimentos!$L$5:$L$1004,"&gt;0",Abastecimentos!$A$5:$A$1004,"&gt;="&amp;IF($B$4="",0,$B$4),Abastecimentos!$A$5:$A$1004,"&lt;="&amp;IF($D$4="",2958465,$D$4))/SUMIFS(Abastecimentos!$L$5:$L$1004,Abastecimentos!$B$5:$B$1004,$A89,Abastecimentos!$L$5:$L$1004,"&gt;0",Abastecimentos!$A$5:$A$1004,"&gt;="&amp;IF($B$4="",0,$B$4),Abastecimentos!$A$5:$A$1004,"&lt;="&amp;IF($D$4="",2958465,$D$4)),""))</f>
        <v/>
      </c>
      <c r="H89" s="19">
        <f>IF(OR($A89="",$B89=""),"",IF($B89=0,"",$C89/$B89))</f>
        <v/>
      </c>
      <c r="I89" s="15" t="n"/>
    </row>
    <row r="90">
      <c r="A90" s="15" t="n"/>
      <c r="B90" s="17">
        <f>IF($A90="","",SUMIFS(Abastecimentos!$G$5:$G$1004,Abastecimentos!$B$5:$B$1004,$A90,Abastecimentos!$E$5:$E$1004,"&lt;&gt;Arla 32",Abastecimentos!$A$5:$A$1004,"&gt;="&amp;IF($B$4="",0,$B$4),Abastecimentos!$A$5:$A$1004,"&lt;="&amp;IF($D$4="",2958465,$D$4)))</f>
        <v/>
      </c>
      <c r="C90" s="18">
        <f>IF($A90="","",SUMIFS(Abastecimentos!$H$5:$H$1004,Abastecimentos!$B$5:$B$1004,$A90,Abastecimentos!$E$5:$E$1004,"&lt;&gt;Arla 32",Abastecimentos!$A$5:$A$1004,"&gt;="&amp;IF($B$4="",0,$B$4),Abastecimentos!$A$5:$A$1004,"&lt;="&amp;IF($D$4="",2958465,$D$4)))</f>
        <v/>
      </c>
      <c r="D90" s="18">
        <f>IF($A90="","",SUMIFS(Abastecimentos!$H$5:$H$1004,Abastecimentos!$B$5:$B$1004,$A90,Abastecimentos!$E$5:$E$1004,"Arla 32",Abastecimentos!$A$5:$A$1004,"&gt;="&amp;IF($B$4="",0,$B$4),Abastecimentos!$A$5:$A$1004,"&lt;="&amp;IF($D$4="",2958465,$D$4)))</f>
        <v/>
      </c>
      <c r="E90" s="16">
        <f>IF($A90="","",SUMIFS(Abastecimentos!$L$5:$L$1004,Abastecimentos!$B$5:$B$1004,$A90,Abastecimentos!$A$5:$A$1004,"&gt;="&amp;IF($B$4="",0,$B$4),Abastecimentos!$A$5:$A$1004,"&lt;="&amp;IF($D$4="",2958465,$D$4)))</f>
        <v/>
      </c>
      <c r="F90" s="17">
        <f>IF($A90="","",IFERROR(SUMIFS(Abastecimentos!$L$5:$L$1004,Abastecimentos!$B$5:$B$1004,$A90,Abastecimentos!$M$5:$M$1004,"&gt;0",Abastecimentos!$A$5:$A$1004,"&gt;="&amp;IF($B$4="",0,$B$4),Abastecimentos!$A$5:$A$1004,"&lt;="&amp;IF($D$4="",2958465,$D$4))/SUMIFS(Abastecimentos!$G$5:$G$1004,Abastecimentos!$B$5:$B$1004,$A90,Abastecimentos!$M$5:$M$1004,"&gt;0",Abastecimentos!$A$5:$A$1004,"&gt;="&amp;IF($B$4="",0,$B$4),Abastecimentos!$A$5:$A$1004,"&lt;="&amp;IF($D$4="",2958465,$D$4)),""))</f>
        <v/>
      </c>
      <c r="G90" s="18">
        <f>IF($A90="","",IFERROR(SUMIFS(Abastecimentos!$H$5:$H$1004,Abastecimentos!$B$5:$B$1004,$A90,Abastecimentos!$L$5:$L$1004,"&gt;0",Abastecimentos!$A$5:$A$1004,"&gt;="&amp;IF($B$4="",0,$B$4),Abastecimentos!$A$5:$A$1004,"&lt;="&amp;IF($D$4="",2958465,$D$4))/SUMIFS(Abastecimentos!$L$5:$L$1004,Abastecimentos!$B$5:$B$1004,$A90,Abastecimentos!$L$5:$L$1004,"&gt;0",Abastecimentos!$A$5:$A$1004,"&gt;="&amp;IF($B$4="",0,$B$4),Abastecimentos!$A$5:$A$1004,"&lt;="&amp;IF($D$4="",2958465,$D$4)),""))</f>
        <v/>
      </c>
      <c r="H90" s="19">
        <f>IF(OR($A90="",$B90=""),"",IF($B90=0,"",$C90/$B90))</f>
        <v/>
      </c>
      <c r="I90" s="15" t="n"/>
    </row>
    <row r="91">
      <c r="A91" s="15" t="n"/>
      <c r="B91" s="17">
        <f>IF($A91="","",SUMIFS(Abastecimentos!$G$5:$G$1004,Abastecimentos!$B$5:$B$1004,$A91,Abastecimentos!$E$5:$E$1004,"&lt;&gt;Arla 32",Abastecimentos!$A$5:$A$1004,"&gt;="&amp;IF($B$4="",0,$B$4),Abastecimentos!$A$5:$A$1004,"&lt;="&amp;IF($D$4="",2958465,$D$4)))</f>
        <v/>
      </c>
      <c r="C91" s="18">
        <f>IF($A91="","",SUMIFS(Abastecimentos!$H$5:$H$1004,Abastecimentos!$B$5:$B$1004,$A91,Abastecimentos!$E$5:$E$1004,"&lt;&gt;Arla 32",Abastecimentos!$A$5:$A$1004,"&gt;="&amp;IF($B$4="",0,$B$4),Abastecimentos!$A$5:$A$1004,"&lt;="&amp;IF($D$4="",2958465,$D$4)))</f>
        <v/>
      </c>
      <c r="D91" s="18">
        <f>IF($A91="","",SUMIFS(Abastecimentos!$H$5:$H$1004,Abastecimentos!$B$5:$B$1004,$A91,Abastecimentos!$E$5:$E$1004,"Arla 32",Abastecimentos!$A$5:$A$1004,"&gt;="&amp;IF($B$4="",0,$B$4),Abastecimentos!$A$5:$A$1004,"&lt;="&amp;IF($D$4="",2958465,$D$4)))</f>
        <v/>
      </c>
      <c r="E91" s="16">
        <f>IF($A91="","",SUMIFS(Abastecimentos!$L$5:$L$1004,Abastecimentos!$B$5:$B$1004,$A91,Abastecimentos!$A$5:$A$1004,"&gt;="&amp;IF($B$4="",0,$B$4),Abastecimentos!$A$5:$A$1004,"&lt;="&amp;IF($D$4="",2958465,$D$4)))</f>
        <v/>
      </c>
      <c r="F91" s="17">
        <f>IF($A91="","",IFERROR(SUMIFS(Abastecimentos!$L$5:$L$1004,Abastecimentos!$B$5:$B$1004,$A91,Abastecimentos!$M$5:$M$1004,"&gt;0",Abastecimentos!$A$5:$A$1004,"&gt;="&amp;IF($B$4="",0,$B$4),Abastecimentos!$A$5:$A$1004,"&lt;="&amp;IF($D$4="",2958465,$D$4))/SUMIFS(Abastecimentos!$G$5:$G$1004,Abastecimentos!$B$5:$B$1004,$A91,Abastecimentos!$M$5:$M$1004,"&gt;0",Abastecimentos!$A$5:$A$1004,"&gt;="&amp;IF($B$4="",0,$B$4),Abastecimentos!$A$5:$A$1004,"&lt;="&amp;IF($D$4="",2958465,$D$4)),""))</f>
        <v/>
      </c>
      <c r="G91" s="18">
        <f>IF($A91="","",IFERROR(SUMIFS(Abastecimentos!$H$5:$H$1004,Abastecimentos!$B$5:$B$1004,$A91,Abastecimentos!$L$5:$L$1004,"&gt;0",Abastecimentos!$A$5:$A$1004,"&gt;="&amp;IF($B$4="",0,$B$4),Abastecimentos!$A$5:$A$1004,"&lt;="&amp;IF($D$4="",2958465,$D$4))/SUMIFS(Abastecimentos!$L$5:$L$1004,Abastecimentos!$B$5:$B$1004,$A91,Abastecimentos!$L$5:$L$1004,"&gt;0",Abastecimentos!$A$5:$A$1004,"&gt;="&amp;IF($B$4="",0,$B$4),Abastecimentos!$A$5:$A$1004,"&lt;="&amp;IF($D$4="",2958465,$D$4)),""))</f>
        <v/>
      </c>
      <c r="H91" s="19">
        <f>IF(OR($A91="",$B91=""),"",IF($B91=0,"",$C91/$B91))</f>
        <v/>
      </c>
      <c r="I91" s="15" t="n"/>
    </row>
    <row r="92">
      <c r="A92" s="15" t="n"/>
      <c r="B92" s="17">
        <f>IF($A92="","",SUMIFS(Abastecimentos!$G$5:$G$1004,Abastecimentos!$B$5:$B$1004,$A92,Abastecimentos!$E$5:$E$1004,"&lt;&gt;Arla 32",Abastecimentos!$A$5:$A$1004,"&gt;="&amp;IF($B$4="",0,$B$4),Abastecimentos!$A$5:$A$1004,"&lt;="&amp;IF($D$4="",2958465,$D$4)))</f>
        <v/>
      </c>
      <c r="C92" s="18">
        <f>IF($A92="","",SUMIFS(Abastecimentos!$H$5:$H$1004,Abastecimentos!$B$5:$B$1004,$A92,Abastecimentos!$E$5:$E$1004,"&lt;&gt;Arla 32",Abastecimentos!$A$5:$A$1004,"&gt;="&amp;IF($B$4="",0,$B$4),Abastecimentos!$A$5:$A$1004,"&lt;="&amp;IF($D$4="",2958465,$D$4)))</f>
        <v/>
      </c>
      <c r="D92" s="18">
        <f>IF($A92="","",SUMIFS(Abastecimentos!$H$5:$H$1004,Abastecimentos!$B$5:$B$1004,$A92,Abastecimentos!$E$5:$E$1004,"Arla 32",Abastecimentos!$A$5:$A$1004,"&gt;="&amp;IF($B$4="",0,$B$4),Abastecimentos!$A$5:$A$1004,"&lt;="&amp;IF($D$4="",2958465,$D$4)))</f>
        <v/>
      </c>
      <c r="E92" s="16">
        <f>IF($A92="","",SUMIFS(Abastecimentos!$L$5:$L$1004,Abastecimentos!$B$5:$B$1004,$A92,Abastecimentos!$A$5:$A$1004,"&gt;="&amp;IF($B$4="",0,$B$4),Abastecimentos!$A$5:$A$1004,"&lt;="&amp;IF($D$4="",2958465,$D$4)))</f>
        <v/>
      </c>
      <c r="F92" s="17">
        <f>IF($A92="","",IFERROR(SUMIFS(Abastecimentos!$L$5:$L$1004,Abastecimentos!$B$5:$B$1004,$A92,Abastecimentos!$M$5:$M$1004,"&gt;0",Abastecimentos!$A$5:$A$1004,"&gt;="&amp;IF($B$4="",0,$B$4),Abastecimentos!$A$5:$A$1004,"&lt;="&amp;IF($D$4="",2958465,$D$4))/SUMIFS(Abastecimentos!$G$5:$G$1004,Abastecimentos!$B$5:$B$1004,$A92,Abastecimentos!$M$5:$M$1004,"&gt;0",Abastecimentos!$A$5:$A$1004,"&gt;="&amp;IF($B$4="",0,$B$4),Abastecimentos!$A$5:$A$1004,"&lt;="&amp;IF($D$4="",2958465,$D$4)),""))</f>
        <v/>
      </c>
      <c r="G92" s="18">
        <f>IF($A92="","",IFERROR(SUMIFS(Abastecimentos!$H$5:$H$1004,Abastecimentos!$B$5:$B$1004,$A92,Abastecimentos!$L$5:$L$1004,"&gt;0",Abastecimentos!$A$5:$A$1004,"&gt;="&amp;IF($B$4="",0,$B$4),Abastecimentos!$A$5:$A$1004,"&lt;="&amp;IF($D$4="",2958465,$D$4))/SUMIFS(Abastecimentos!$L$5:$L$1004,Abastecimentos!$B$5:$B$1004,$A92,Abastecimentos!$L$5:$L$1004,"&gt;0",Abastecimentos!$A$5:$A$1004,"&gt;="&amp;IF($B$4="",0,$B$4),Abastecimentos!$A$5:$A$1004,"&lt;="&amp;IF($D$4="",2958465,$D$4)),""))</f>
        <v/>
      </c>
      <c r="H92" s="19">
        <f>IF(OR($A92="",$B92=""),"",IF($B92=0,"",$C92/$B92))</f>
        <v/>
      </c>
      <c r="I92" s="15" t="n"/>
    </row>
    <row r="93">
      <c r="A93" s="15" t="n"/>
      <c r="B93" s="17">
        <f>IF($A93="","",SUMIFS(Abastecimentos!$G$5:$G$1004,Abastecimentos!$B$5:$B$1004,$A93,Abastecimentos!$E$5:$E$1004,"&lt;&gt;Arla 32",Abastecimentos!$A$5:$A$1004,"&gt;="&amp;IF($B$4="",0,$B$4),Abastecimentos!$A$5:$A$1004,"&lt;="&amp;IF($D$4="",2958465,$D$4)))</f>
        <v/>
      </c>
      <c r="C93" s="18">
        <f>IF($A93="","",SUMIFS(Abastecimentos!$H$5:$H$1004,Abastecimentos!$B$5:$B$1004,$A93,Abastecimentos!$E$5:$E$1004,"&lt;&gt;Arla 32",Abastecimentos!$A$5:$A$1004,"&gt;="&amp;IF($B$4="",0,$B$4),Abastecimentos!$A$5:$A$1004,"&lt;="&amp;IF($D$4="",2958465,$D$4)))</f>
        <v/>
      </c>
      <c r="D93" s="18">
        <f>IF($A93="","",SUMIFS(Abastecimentos!$H$5:$H$1004,Abastecimentos!$B$5:$B$1004,$A93,Abastecimentos!$E$5:$E$1004,"Arla 32",Abastecimentos!$A$5:$A$1004,"&gt;="&amp;IF($B$4="",0,$B$4),Abastecimentos!$A$5:$A$1004,"&lt;="&amp;IF($D$4="",2958465,$D$4)))</f>
        <v/>
      </c>
      <c r="E93" s="16">
        <f>IF($A93="","",SUMIFS(Abastecimentos!$L$5:$L$1004,Abastecimentos!$B$5:$B$1004,$A93,Abastecimentos!$A$5:$A$1004,"&gt;="&amp;IF($B$4="",0,$B$4),Abastecimentos!$A$5:$A$1004,"&lt;="&amp;IF($D$4="",2958465,$D$4)))</f>
        <v/>
      </c>
      <c r="F93" s="17">
        <f>IF($A93="","",IFERROR(SUMIFS(Abastecimentos!$L$5:$L$1004,Abastecimentos!$B$5:$B$1004,$A93,Abastecimentos!$M$5:$M$1004,"&gt;0",Abastecimentos!$A$5:$A$1004,"&gt;="&amp;IF($B$4="",0,$B$4),Abastecimentos!$A$5:$A$1004,"&lt;="&amp;IF($D$4="",2958465,$D$4))/SUMIFS(Abastecimentos!$G$5:$G$1004,Abastecimentos!$B$5:$B$1004,$A93,Abastecimentos!$M$5:$M$1004,"&gt;0",Abastecimentos!$A$5:$A$1004,"&gt;="&amp;IF($B$4="",0,$B$4),Abastecimentos!$A$5:$A$1004,"&lt;="&amp;IF($D$4="",2958465,$D$4)),""))</f>
        <v/>
      </c>
      <c r="G93" s="18">
        <f>IF($A93="","",IFERROR(SUMIFS(Abastecimentos!$H$5:$H$1004,Abastecimentos!$B$5:$B$1004,$A93,Abastecimentos!$L$5:$L$1004,"&gt;0",Abastecimentos!$A$5:$A$1004,"&gt;="&amp;IF($B$4="",0,$B$4),Abastecimentos!$A$5:$A$1004,"&lt;="&amp;IF($D$4="",2958465,$D$4))/SUMIFS(Abastecimentos!$L$5:$L$1004,Abastecimentos!$B$5:$B$1004,$A93,Abastecimentos!$L$5:$L$1004,"&gt;0",Abastecimentos!$A$5:$A$1004,"&gt;="&amp;IF($B$4="",0,$B$4),Abastecimentos!$A$5:$A$1004,"&lt;="&amp;IF($D$4="",2958465,$D$4)),""))</f>
        <v/>
      </c>
      <c r="H93" s="19">
        <f>IF(OR($A93="",$B93=""),"",IF($B93=0,"",$C93/$B93))</f>
        <v/>
      </c>
      <c r="I93" s="15" t="n"/>
    </row>
    <row r="94">
      <c r="A94" s="15" t="n"/>
      <c r="B94" s="17">
        <f>IF($A94="","",SUMIFS(Abastecimentos!$G$5:$G$1004,Abastecimentos!$B$5:$B$1004,$A94,Abastecimentos!$E$5:$E$1004,"&lt;&gt;Arla 32",Abastecimentos!$A$5:$A$1004,"&gt;="&amp;IF($B$4="",0,$B$4),Abastecimentos!$A$5:$A$1004,"&lt;="&amp;IF($D$4="",2958465,$D$4)))</f>
        <v/>
      </c>
      <c r="C94" s="18">
        <f>IF($A94="","",SUMIFS(Abastecimentos!$H$5:$H$1004,Abastecimentos!$B$5:$B$1004,$A94,Abastecimentos!$E$5:$E$1004,"&lt;&gt;Arla 32",Abastecimentos!$A$5:$A$1004,"&gt;="&amp;IF($B$4="",0,$B$4),Abastecimentos!$A$5:$A$1004,"&lt;="&amp;IF($D$4="",2958465,$D$4)))</f>
        <v/>
      </c>
      <c r="D94" s="18">
        <f>IF($A94="","",SUMIFS(Abastecimentos!$H$5:$H$1004,Abastecimentos!$B$5:$B$1004,$A94,Abastecimentos!$E$5:$E$1004,"Arla 32",Abastecimentos!$A$5:$A$1004,"&gt;="&amp;IF($B$4="",0,$B$4),Abastecimentos!$A$5:$A$1004,"&lt;="&amp;IF($D$4="",2958465,$D$4)))</f>
        <v/>
      </c>
      <c r="E94" s="16">
        <f>IF($A94="","",SUMIFS(Abastecimentos!$L$5:$L$1004,Abastecimentos!$B$5:$B$1004,$A94,Abastecimentos!$A$5:$A$1004,"&gt;="&amp;IF($B$4="",0,$B$4),Abastecimentos!$A$5:$A$1004,"&lt;="&amp;IF($D$4="",2958465,$D$4)))</f>
        <v/>
      </c>
      <c r="F94" s="17">
        <f>IF($A94="","",IFERROR(SUMIFS(Abastecimentos!$L$5:$L$1004,Abastecimentos!$B$5:$B$1004,$A94,Abastecimentos!$M$5:$M$1004,"&gt;0",Abastecimentos!$A$5:$A$1004,"&gt;="&amp;IF($B$4="",0,$B$4),Abastecimentos!$A$5:$A$1004,"&lt;="&amp;IF($D$4="",2958465,$D$4))/SUMIFS(Abastecimentos!$G$5:$G$1004,Abastecimentos!$B$5:$B$1004,$A94,Abastecimentos!$M$5:$M$1004,"&gt;0",Abastecimentos!$A$5:$A$1004,"&gt;="&amp;IF($B$4="",0,$B$4),Abastecimentos!$A$5:$A$1004,"&lt;="&amp;IF($D$4="",2958465,$D$4)),""))</f>
        <v/>
      </c>
      <c r="G94" s="18">
        <f>IF($A94="","",IFERROR(SUMIFS(Abastecimentos!$H$5:$H$1004,Abastecimentos!$B$5:$B$1004,$A94,Abastecimentos!$L$5:$L$1004,"&gt;0",Abastecimentos!$A$5:$A$1004,"&gt;="&amp;IF($B$4="",0,$B$4),Abastecimentos!$A$5:$A$1004,"&lt;="&amp;IF($D$4="",2958465,$D$4))/SUMIFS(Abastecimentos!$L$5:$L$1004,Abastecimentos!$B$5:$B$1004,$A94,Abastecimentos!$L$5:$L$1004,"&gt;0",Abastecimentos!$A$5:$A$1004,"&gt;="&amp;IF($B$4="",0,$B$4),Abastecimentos!$A$5:$A$1004,"&lt;="&amp;IF($D$4="",2958465,$D$4)),""))</f>
        <v/>
      </c>
      <c r="H94" s="19">
        <f>IF(OR($A94="",$B94=""),"",IF($B94=0,"",$C94/$B94))</f>
        <v/>
      </c>
      <c r="I94" s="15" t="n"/>
    </row>
    <row r="95">
      <c r="A95" s="15" t="n"/>
      <c r="B95" s="17">
        <f>IF($A95="","",SUMIFS(Abastecimentos!$G$5:$G$1004,Abastecimentos!$B$5:$B$1004,$A95,Abastecimentos!$E$5:$E$1004,"&lt;&gt;Arla 32",Abastecimentos!$A$5:$A$1004,"&gt;="&amp;IF($B$4="",0,$B$4),Abastecimentos!$A$5:$A$1004,"&lt;="&amp;IF($D$4="",2958465,$D$4)))</f>
        <v/>
      </c>
      <c r="C95" s="18">
        <f>IF($A95="","",SUMIFS(Abastecimentos!$H$5:$H$1004,Abastecimentos!$B$5:$B$1004,$A95,Abastecimentos!$E$5:$E$1004,"&lt;&gt;Arla 32",Abastecimentos!$A$5:$A$1004,"&gt;="&amp;IF($B$4="",0,$B$4),Abastecimentos!$A$5:$A$1004,"&lt;="&amp;IF($D$4="",2958465,$D$4)))</f>
        <v/>
      </c>
      <c r="D95" s="18">
        <f>IF($A95="","",SUMIFS(Abastecimentos!$H$5:$H$1004,Abastecimentos!$B$5:$B$1004,$A95,Abastecimentos!$E$5:$E$1004,"Arla 32",Abastecimentos!$A$5:$A$1004,"&gt;="&amp;IF($B$4="",0,$B$4),Abastecimentos!$A$5:$A$1004,"&lt;="&amp;IF($D$4="",2958465,$D$4)))</f>
        <v/>
      </c>
      <c r="E95" s="16">
        <f>IF($A95="","",SUMIFS(Abastecimentos!$L$5:$L$1004,Abastecimentos!$B$5:$B$1004,$A95,Abastecimentos!$A$5:$A$1004,"&gt;="&amp;IF($B$4="",0,$B$4),Abastecimentos!$A$5:$A$1004,"&lt;="&amp;IF($D$4="",2958465,$D$4)))</f>
        <v/>
      </c>
      <c r="F95" s="17">
        <f>IF($A95="","",IFERROR(SUMIFS(Abastecimentos!$L$5:$L$1004,Abastecimentos!$B$5:$B$1004,$A95,Abastecimentos!$M$5:$M$1004,"&gt;0",Abastecimentos!$A$5:$A$1004,"&gt;="&amp;IF($B$4="",0,$B$4),Abastecimentos!$A$5:$A$1004,"&lt;="&amp;IF($D$4="",2958465,$D$4))/SUMIFS(Abastecimentos!$G$5:$G$1004,Abastecimentos!$B$5:$B$1004,$A95,Abastecimentos!$M$5:$M$1004,"&gt;0",Abastecimentos!$A$5:$A$1004,"&gt;="&amp;IF($B$4="",0,$B$4),Abastecimentos!$A$5:$A$1004,"&lt;="&amp;IF($D$4="",2958465,$D$4)),""))</f>
        <v/>
      </c>
      <c r="G95" s="18">
        <f>IF($A95="","",IFERROR(SUMIFS(Abastecimentos!$H$5:$H$1004,Abastecimentos!$B$5:$B$1004,$A95,Abastecimentos!$L$5:$L$1004,"&gt;0",Abastecimentos!$A$5:$A$1004,"&gt;="&amp;IF($B$4="",0,$B$4),Abastecimentos!$A$5:$A$1004,"&lt;="&amp;IF($D$4="",2958465,$D$4))/SUMIFS(Abastecimentos!$L$5:$L$1004,Abastecimentos!$B$5:$B$1004,$A95,Abastecimentos!$L$5:$L$1004,"&gt;0",Abastecimentos!$A$5:$A$1004,"&gt;="&amp;IF($B$4="",0,$B$4),Abastecimentos!$A$5:$A$1004,"&lt;="&amp;IF($D$4="",2958465,$D$4)),""))</f>
        <v/>
      </c>
      <c r="H95" s="19">
        <f>IF(OR($A95="",$B95=""),"",IF($B95=0,"",$C95/$B95))</f>
        <v/>
      </c>
      <c r="I95" s="15" t="n"/>
    </row>
    <row r="96">
      <c r="A96" s="15" t="n"/>
      <c r="B96" s="17">
        <f>IF($A96="","",SUMIFS(Abastecimentos!$G$5:$G$1004,Abastecimentos!$B$5:$B$1004,$A96,Abastecimentos!$E$5:$E$1004,"&lt;&gt;Arla 32",Abastecimentos!$A$5:$A$1004,"&gt;="&amp;IF($B$4="",0,$B$4),Abastecimentos!$A$5:$A$1004,"&lt;="&amp;IF($D$4="",2958465,$D$4)))</f>
        <v/>
      </c>
      <c r="C96" s="18">
        <f>IF($A96="","",SUMIFS(Abastecimentos!$H$5:$H$1004,Abastecimentos!$B$5:$B$1004,$A96,Abastecimentos!$E$5:$E$1004,"&lt;&gt;Arla 32",Abastecimentos!$A$5:$A$1004,"&gt;="&amp;IF($B$4="",0,$B$4),Abastecimentos!$A$5:$A$1004,"&lt;="&amp;IF($D$4="",2958465,$D$4)))</f>
        <v/>
      </c>
      <c r="D96" s="18">
        <f>IF($A96="","",SUMIFS(Abastecimentos!$H$5:$H$1004,Abastecimentos!$B$5:$B$1004,$A96,Abastecimentos!$E$5:$E$1004,"Arla 32",Abastecimentos!$A$5:$A$1004,"&gt;="&amp;IF($B$4="",0,$B$4),Abastecimentos!$A$5:$A$1004,"&lt;="&amp;IF($D$4="",2958465,$D$4)))</f>
        <v/>
      </c>
      <c r="E96" s="16">
        <f>IF($A96="","",SUMIFS(Abastecimentos!$L$5:$L$1004,Abastecimentos!$B$5:$B$1004,$A96,Abastecimentos!$A$5:$A$1004,"&gt;="&amp;IF($B$4="",0,$B$4),Abastecimentos!$A$5:$A$1004,"&lt;="&amp;IF($D$4="",2958465,$D$4)))</f>
        <v/>
      </c>
      <c r="F96" s="17">
        <f>IF($A96="","",IFERROR(SUMIFS(Abastecimentos!$L$5:$L$1004,Abastecimentos!$B$5:$B$1004,$A96,Abastecimentos!$M$5:$M$1004,"&gt;0",Abastecimentos!$A$5:$A$1004,"&gt;="&amp;IF($B$4="",0,$B$4),Abastecimentos!$A$5:$A$1004,"&lt;="&amp;IF($D$4="",2958465,$D$4))/SUMIFS(Abastecimentos!$G$5:$G$1004,Abastecimentos!$B$5:$B$1004,$A96,Abastecimentos!$M$5:$M$1004,"&gt;0",Abastecimentos!$A$5:$A$1004,"&gt;="&amp;IF($B$4="",0,$B$4),Abastecimentos!$A$5:$A$1004,"&lt;="&amp;IF($D$4="",2958465,$D$4)),""))</f>
        <v/>
      </c>
      <c r="G96" s="18">
        <f>IF($A96="","",IFERROR(SUMIFS(Abastecimentos!$H$5:$H$1004,Abastecimentos!$B$5:$B$1004,$A96,Abastecimentos!$L$5:$L$1004,"&gt;0",Abastecimentos!$A$5:$A$1004,"&gt;="&amp;IF($B$4="",0,$B$4),Abastecimentos!$A$5:$A$1004,"&lt;="&amp;IF($D$4="",2958465,$D$4))/SUMIFS(Abastecimentos!$L$5:$L$1004,Abastecimentos!$B$5:$B$1004,$A96,Abastecimentos!$L$5:$L$1004,"&gt;0",Abastecimentos!$A$5:$A$1004,"&gt;="&amp;IF($B$4="",0,$B$4),Abastecimentos!$A$5:$A$1004,"&lt;="&amp;IF($D$4="",2958465,$D$4)),""))</f>
        <v/>
      </c>
      <c r="H96" s="19">
        <f>IF(OR($A96="",$B96=""),"",IF($B96=0,"",$C96/$B96))</f>
        <v/>
      </c>
      <c r="I96" s="15" t="n"/>
    </row>
    <row r="97">
      <c r="A97" s="15" t="n"/>
      <c r="B97" s="17">
        <f>IF($A97="","",SUMIFS(Abastecimentos!$G$5:$G$1004,Abastecimentos!$B$5:$B$1004,$A97,Abastecimentos!$E$5:$E$1004,"&lt;&gt;Arla 32",Abastecimentos!$A$5:$A$1004,"&gt;="&amp;IF($B$4="",0,$B$4),Abastecimentos!$A$5:$A$1004,"&lt;="&amp;IF($D$4="",2958465,$D$4)))</f>
        <v/>
      </c>
      <c r="C97" s="18">
        <f>IF($A97="","",SUMIFS(Abastecimentos!$H$5:$H$1004,Abastecimentos!$B$5:$B$1004,$A97,Abastecimentos!$E$5:$E$1004,"&lt;&gt;Arla 32",Abastecimentos!$A$5:$A$1004,"&gt;="&amp;IF($B$4="",0,$B$4),Abastecimentos!$A$5:$A$1004,"&lt;="&amp;IF($D$4="",2958465,$D$4)))</f>
        <v/>
      </c>
      <c r="D97" s="18">
        <f>IF($A97="","",SUMIFS(Abastecimentos!$H$5:$H$1004,Abastecimentos!$B$5:$B$1004,$A97,Abastecimentos!$E$5:$E$1004,"Arla 32",Abastecimentos!$A$5:$A$1004,"&gt;="&amp;IF($B$4="",0,$B$4),Abastecimentos!$A$5:$A$1004,"&lt;="&amp;IF($D$4="",2958465,$D$4)))</f>
        <v/>
      </c>
      <c r="E97" s="16">
        <f>IF($A97="","",SUMIFS(Abastecimentos!$L$5:$L$1004,Abastecimentos!$B$5:$B$1004,$A97,Abastecimentos!$A$5:$A$1004,"&gt;="&amp;IF($B$4="",0,$B$4),Abastecimentos!$A$5:$A$1004,"&lt;="&amp;IF($D$4="",2958465,$D$4)))</f>
        <v/>
      </c>
      <c r="F97" s="17">
        <f>IF($A97="","",IFERROR(SUMIFS(Abastecimentos!$L$5:$L$1004,Abastecimentos!$B$5:$B$1004,$A97,Abastecimentos!$M$5:$M$1004,"&gt;0",Abastecimentos!$A$5:$A$1004,"&gt;="&amp;IF($B$4="",0,$B$4),Abastecimentos!$A$5:$A$1004,"&lt;="&amp;IF($D$4="",2958465,$D$4))/SUMIFS(Abastecimentos!$G$5:$G$1004,Abastecimentos!$B$5:$B$1004,$A97,Abastecimentos!$M$5:$M$1004,"&gt;0",Abastecimentos!$A$5:$A$1004,"&gt;="&amp;IF($B$4="",0,$B$4),Abastecimentos!$A$5:$A$1004,"&lt;="&amp;IF($D$4="",2958465,$D$4)),""))</f>
        <v/>
      </c>
      <c r="G97" s="18">
        <f>IF($A97="","",IFERROR(SUMIFS(Abastecimentos!$H$5:$H$1004,Abastecimentos!$B$5:$B$1004,$A97,Abastecimentos!$L$5:$L$1004,"&gt;0",Abastecimentos!$A$5:$A$1004,"&gt;="&amp;IF($B$4="",0,$B$4),Abastecimentos!$A$5:$A$1004,"&lt;="&amp;IF($D$4="",2958465,$D$4))/SUMIFS(Abastecimentos!$L$5:$L$1004,Abastecimentos!$B$5:$B$1004,$A97,Abastecimentos!$L$5:$L$1004,"&gt;0",Abastecimentos!$A$5:$A$1004,"&gt;="&amp;IF($B$4="",0,$B$4),Abastecimentos!$A$5:$A$1004,"&lt;="&amp;IF($D$4="",2958465,$D$4)),""))</f>
        <v/>
      </c>
      <c r="H97" s="19">
        <f>IF(OR($A97="",$B97=""),"",IF($B97=0,"",$C97/$B97))</f>
        <v/>
      </c>
      <c r="I97" s="15" t="n"/>
    </row>
    <row r="98">
      <c r="A98" s="15" t="n"/>
      <c r="B98" s="17">
        <f>IF($A98="","",SUMIFS(Abastecimentos!$G$5:$G$1004,Abastecimentos!$B$5:$B$1004,$A98,Abastecimentos!$E$5:$E$1004,"&lt;&gt;Arla 32",Abastecimentos!$A$5:$A$1004,"&gt;="&amp;IF($B$4="",0,$B$4),Abastecimentos!$A$5:$A$1004,"&lt;="&amp;IF($D$4="",2958465,$D$4)))</f>
        <v/>
      </c>
      <c r="C98" s="18">
        <f>IF($A98="","",SUMIFS(Abastecimentos!$H$5:$H$1004,Abastecimentos!$B$5:$B$1004,$A98,Abastecimentos!$E$5:$E$1004,"&lt;&gt;Arla 32",Abastecimentos!$A$5:$A$1004,"&gt;="&amp;IF($B$4="",0,$B$4),Abastecimentos!$A$5:$A$1004,"&lt;="&amp;IF($D$4="",2958465,$D$4)))</f>
        <v/>
      </c>
      <c r="D98" s="18">
        <f>IF($A98="","",SUMIFS(Abastecimentos!$H$5:$H$1004,Abastecimentos!$B$5:$B$1004,$A98,Abastecimentos!$E$5:$E$1004,"Arla 32",Abastecimentos!$A$5:$A$1004,"&gt;="&amp;IF($B$4="",0,$B$4),Abastecimentos!$A$5:$A$1004,"&lt;="&amp;IF($D$4="",2958465,$D$4)))</f>
        <v/>
      </c>
      <c r="E98" s="16">
        <f>IF($A98="","",SUMIFS(Abastecimentos!$L$5:$L$1004,Abastecimentos!$B$5:$B$1004,$A98,Abastecimentos!$A$5:$A$1004,"&gt;="&amp;IF($B$4="",0,$B$4),Abastecimentos!$A$5:$A$1004,"&lt;="&amp;IF($D$4="",2958465,$D$4)))</f>
        <v/>
      </c>
      <c r="F98" s="17">
        <f>IF($A98="","",IFERROR(SUMIFS(Abastecimentos!$L$5:$L$1004,Abastecimentos!$B$5:$B$1004,$A98,Abastecimentos!$M$5:$M$1004,"&gt;0",Abastecimentos!$A$5:$A$1004,"&gt;="&amp;IF($B$4="",0,$B$4),Abastecimentos!$A$5:$A$1004,"&lt;="&amp;IF($D$4="",2958465,$D$4))/SUMIFS(Abastecimentos!$G$5:$G$1004,Abastecimentos!$B$5:$B$1004,$A98,Abastecimentos!$M$5:$M$1004,"&gt;0",Abastecimentos!$A$5:$A$1004,"&gt;="&amp;IF($B$4="",0,$B$4),Abastecimentos!$A$5:$A$1004,"&lt;="&amp;IF($D$4="",2958465,$D$4)),""))</f>
        <v/>
      </c>
      <c r="G98" s="18">
        <f>IF($A98="","",IFERROR(SUMIFS(Abastecimentos!$H$5:$H$1004,Abastecimentos!$B$5:$B$1004,$A98,Abastecimentos!$L$5:$L$1004,"&gt;0",Abastecimentos!$A$5:$A$1004,"&gt;="&amp;IF($B$4="",0,$B$4),Abastecimentos!$A$5:$A$1004,"&lt;="&amp;IF($D$4="",2958465,$D$4))/SUMIFS(Abastecimentos!$L$5:$L$1004,Abastecimentos!$B$5:$B$1004,$A98,Abastecimentos!$L$5:$L$1004,"&gt;0",Abastecimentos!$A$5:$A$1004,"&gt;="&amp;IF($B$4="",0,$B$4),Abastecimentos!$A$5:$A$1004,"&lt;="&amp;IF($D$4="",2958465,$D$4)),""))</f>
        <v/>
      </c>
      <c r="H98" s="19">
        <f>IF(OR($A98="",$B98=""),"",IF($B98=0,"",$C98/$B98))</f>
        <v/>
      </c>
      <c r="I98" s="15" t="n"/>
    </row>
    <row r="99">
      <c r="A99" s="15" t="n"/>
      <c r="B99" s="17">
        <f>IF($A99="","",SUMIFS(Abastecimentos!$G$5:$G$1004,Abastecimentos!$B$5:$B$1004,$A99,Abastecimentos!$E$5:$E$1004,"&lt;&gt;Arla 32",Abastecimentos!$A$5:$A$1004,"&gt;="&amp;IF($B$4="",0,$B$4),Abastecimentos!$A$5:$A$1004,"&lt;="&amp;IF($D$4="",2958465,$D$4)))</f>
        <v/>
      </c>
      <c r="C99" s="18">
        <f>IF($A99="","",SUMIFS(Abastecimentos!$H$5:$H$1004,Abastecimentos!$B$5:$B$1004,$A99,Abastecimentos!$E$5:$E$1004,"&lt;&gt;Arla 32",Abastecimentos!$A$5:$A$1004,"&gt;="&amp;IF($B$4="",0,$B$4),Abastecimentos!$A$5:$A$1004,"&lt;="&amp;IF($D$4="",2958465,$D$4)))</f>
        <v/>
      </c>
      <c r="D99" s="18">
        <f>IF($A99="","",SUMIFS(Abastecimentos!$H$5:$H$1004,Abastecimentos!$B$5:$B$1004,$A99,Abastecimentos!$E$5:$E$1004,"Arla 32",Abastecimentos!$A$5:$A$1004,"&gt;="&amp;IF($B$4="",0,$B$4),Abastecimentos!$A$5:$A$1004,"&lt;="&amp;IF($D$4="",2958465,$D$4)))</f>
        <v/>
      </c>
      <c r="E99" s="16">
        <f>IF($A99="","",SUMIFS(Abastecimentos!$L$5:$L$1004,Abastecimentos!$B$5:$B$1004,$A99,Abastecimentos!$A$5:$A$1004,"&gt;="&amp;IF($B$4="",0,$B$4),Abastecimentos!$A$5:$A$1004,"&lt;="&amp;IF($D$4="",2958465,$D$4)))</f>
        <v/>
      </c>
      <c r="F99" s="17">
        <f>IF($A99="","",IFERROR(SUMIFS(Abastecimentos!$L$5:$L$1004,Abastecimentos!$B$5:$B$1004,$A99,Abastecimentos!$M$5:$M$1004,"&gt;0",Abastecimentos!$A$5:$A$1004,"&gt;="&amp;IF($B$4="",0,$B$4),Abastecimentos!$A$5:$A$1004,"&lt;="&amp;IF($D$4="",2958465,$D$4))/SUMIFS(Abastecimentos!$G$5:$G$1004,Abastecimentos!$B$5:$B$1004,$A99,Abastecimentos!$M$5:$M$1004,"&gt;0",Abastecimentos!$A$5:$A$1004,"&gt;="&amp;IF($B$4="",0,$B$4),Abastecimentos!$A$5:$A$1004,"&lt;="&amp;IF($D$4="",2958465,$D$4)),""))</f>
        <v/>
      </c>
      <c r="G99" s="18">
        <f>IF($A99="","",IFERROR(SUMIFS(Abastecimentos!$H$5:$H$1004,Abastecimentos!$B$5:$B$1004,$A99,Abastecimentos!$L$5:$L$1004,"&gt;0",Abastecimentos!$A$5:$A$1004,"&gt;="&amp;IF($B$4="",0,$B$4),Abastecimentos!$A$5:$A$1004,"&lt;="&amp;IF($D$4="",2958465,$D$4))/SUMIFS(Abastecimentos!$L$5:$L$1004,Abastecimentos!$B$5:$B$1004,$A99,Abastecimentos!$L$5:$L$1004,"&gt;0",Abastecimentos!$A$5:$A$1004,"&gt;="&amp;IF($B$4="",0,$B$4),Abastecimentos!$A$5:$A$1004,"&lt;="&amp;IF($D$4="",2958465,$D$4)),""))</f>
        <v/>
      </c>
      <c r="H99" s="19">
        <f>IF(OR($A99="",$B99=""),"",IF($B99=0,"",$C99/$B99))</f>
        <v/>
      </c>
      <c r="I99" s="15" t="n"/>
    </row>
    <row r="100">
      <c r="A100" s="15" t="n"/>
      <c r="B100" s="17">
        <f>IF($A100="","",SUMIFS(Abastecimentos!$G$5:$G$1004,Abastecimentos!$B$5:$B$1004,$A100,Abastecimentos!$E$5:$E$1004,"&lt;&gt;Arla 32",Abastecimentos!$A$5:$A$1004,"&gt;="&amp;IF($B$4="",0,$B$4),Abastecimentos!$A$5:$A$1004,"&lt;="&amp;IF($D$4="",2958465,$D$4)))</f>
        <v/>
      </c>
      <c r="C100" s="18">
        <f>IF($A100="","",SUMIFS(Abastecimentos!$H$5:$H$1004,Abastecimentos!$B$5:$B$1004,$A100,Abastecimentos!$E$5:$E$1004,"&lt;&gt;Arla 32",Abastecimentos!$A$5:$A$1004,"&gt;="&amp;IF($B$4="",0,$B$4),Abastecimentos!$A$5:$A$1004,"&lt;="&amp;IF($D$4="",2958465,$D$4)))</f>
        <v/>
      </c>
      <c r="D100" s="18">
        <f>IF($A100="","",SUMIFS(Abastecimentos!$H$5:$H$1004,Abastecimentos!$B$5:$B$1004,$A100,Abastecimentos!$E$5:$E$1004,"Arla 32",Abastecimentos!$A$5:$A$1004,"&gt;="&amp;IF($B$4="",0,$B$4),Abastecimentos!$A$5:$A$1004,"&lt;="&amp;IF($D$4="",2958465,$D$4)))</f>
        <v/>
      </c>
      <c r="E100" s="16">
        <f>IF($A100="","",SUMIFS(Abastecimentos!$L$5:$L$1004,Abastecimentos!$B$5:$B$1004,$A100,Abastecimentos!$A$5:$A$1004,"&gt;="&amp;IF($B$4="",0,$B$4),Abastecimentos!$A$5:$A$1004,"&lt;="&amp;IF($D$4="",2958465,$D$4)))</f>
        <v/>
      </c>
      <c r="F100" s="17">
        <f>IF($A100="","",IFERROR(SUMIFS(Abastecimentos!$L$5:$L$1004,Abastecimentos!$B$5:$B$1004,$A100,Abastecimentos!$M$5:$M$1004,"&gt;0",Abastecimentos!$A$5:$A$1004,"&gt;="&amp;IF($B$4="",0,$B$4),Abastecimentos!$A$5:$A$1004,"&lt;="&amp;IF($D$4="",2958465,$D$4))/SUMIFS(Abastecimentos!$G$5:$G$1004,Abastecimentos!$B$5:$B$1004,$A100,Abastecimentos!$M$5:$M$1004,"&gt;0",Abastecimentos!$A$5:$A$1004,"&gt;="&amp;IF($B$4="",0,$B$4),Abastecimentos!$A$5:$A$1004,"&lt;="&amp;IF($D$4="",2958465,$D$4)),""))</f>
        <v/>
      </c>
      <c r="G100" s="18">
        <f>IF($A100="","",IFERROR(SUMIFS(Abastecimentos!$H$5:$H$1004,Abastecimentos!$B$5:$B$1004,$A100,Abastecimentos!$L$5:$L$1004,"&gt;0",Abastecimentos!$A$5:$A$1004,"&gt;="&amp;IF($B$4="",0,$B$4),Abastecimentos!$A$5:$A$1004,"&lt;="&amp;IF($D$4="",2958465,$D$4))/SUMIFS(Abastecimentos!$L$5:$L$1004,Abastecimentos!$B$5:$B$1004,$A100,Abastecimentos!$L$5:$L$1004,"&gt;0",Abastecimentos!$A$5:$A$1004,"&gt;="&amp;IF($B$4="",0,$B$4),Abastecimentos!$A$5:$A$1004,"&lt;="&amp;IF($D$4="",2958465,$D$4)),""))</f>
        <v/>
      </c>
      <c r="H100" s="19">
        <f>IF(OR($A100="",$B100=""),"",IF($B100=0,"",$C100/$B100))</f>
        <v/>
      </c>
      <c r="I100" s="15" t="n"/>
    </row>
    <row r="101">
      <c r="A101" s="15" t="n"/>
      <c r="B101" s="17">
        <f>IF($A101="","",SUMIFS(Abastecimentos!$G$5:$G$1004,Abastecimentos!$B$5:$B$1004,$A101,Abastecimentos!$E$5:$E$1004,"&lt;&gt;Arla 32",Abastecimentos!$A$5:$A$1004,"&gt;="&amp;IF($B$4="",0,$B$4),Abastecimentos!$A$5:$A$1004,"&lt;="&amp;IF($D$4="",2958465,$D$4)))</f>
        <v/>
      </c>
      <c r="C101" s="18">
        <f>IF($A101="","",SUMIFS(Abastecimentos!$H$5:$H$1004,Abastecimentos!$B$5:$B$1004,$A101,Abastecimentos!$E$5:$E$1004,"&lt;&gt;Arla 32",Abastecimentos!$A$5:$A$1004,"&gt;="&amp;IF($B$4="",0,$B$4),Abastecimentos!$A$5:$A$1004,"&lt;="&amp;IF($D$4="",2958465,$D$4)))</f>
        <v/>
      </c>
      <c r="D101" s="18">
        <f>IF($A101="","",SUMIFS(Abastecimentos!$H$5:$H$1004,Abastecimentos!$B$5:$B$1004,$A101,Abastecimentos!$E$5:$E$1004,"Arla 32",Abastecimentos!$A$5:$A$1004,"&gt;="&amp;IF($B$4="",0,$B$4),Abastecimentos!$A$5:$A$1004,"&lt;="&amp;IF($D$4="",2958465,$D$4)))</f>
        <v/>
      </c>
      <c r="E101" s="16">
        <f>IF($A101="","",SUMIFS(Abastecimentos!$L$5:$L$1004,Abastecimentos!$B$5:$B$1004,$A101,Abastecimentos!$A$5:$A$1004,"&gt;="&amp;IF($B$4="",0,$B$4),Abastecimentos!$A$5:$A$1004,"&lt;="&amp;IF($D$4="",2958465,$D$4)))</f>
        <v/>
      </c>
      <c r="F101" s="17">
        <f>IF($A101="","",IFERROR(SUMIFS(Abastecimentos!$L$5:$L$1004,Abastecimentos!$B$5:$B$1004,$A101,Abastecimentos!$M$5:$M$1004,"&gt;0",Abastecimentos!$A$5:$A$1004,"&gt;="&amp;IF($B$4="",0,$B$4),Abastecimentos!$A$5:$A$1004,"&lt;="&amp;IF($D$4="",2958465,$D$4))/SUMIFS(Abastecimentos!$G$5:$G$1004,Abastecimentos!$B$5:$B$1004,$A101,Abastecimentos!$M$5:$M$1004,"&gt;0",Abastecimentos!$A$5:$A$1004,"&gt;="&amp;IF($B$4="",0,$B$4),Abastecimentos!$A$5:$A$1004,"&lt;="&amp;IF($D$4="",2958465,$D$4)),""))</f>
        <v/>
      </c>
      <c r="G101" s="18">
        <f>IF($A101="","",IFERROR(SUMIFS(Abastecimentos!$H$5:$H$1004,Abastecimentos!$B$5:$B$1004,$A101,Abastecimentos!$L$5:$L$1004,"&gt;0",Abastecimentos!$A$5:$A$1004,"&gt;="&amp;IF($B$4="",0,$B$4),Abastecimentos!$A$5:$A$1004,"&lt;="&amp;IF($D$4="",2958465,$D$4))/SUMIFS(Abastecimentos!$L$5:$L$1004,Abastecimentos!$B$5:$B$1004,$A101,Abastecimentos!$L$5:$L$1004,"&gt;0",Abastecimentos!$A$5:$A$1004,"&gt;="&amp;IF($B$4="",0,$B$4),Abastecimentos!$A$5:$A$1004,"&lt;="&amp;IF($D$4="",2958465,$D$4)),""))</f>
        <v/>
      </c>
      <c r="H101" s="19">
        <f>IF(OR($A101="",$B101=""),"",IF($B101=0,"",$C101/$B101))</f>
        <v/>
      </c>
      <c r="I101" s="15" t="n"/>
    </row>
    <row r="102">
      <c r="A102" s="15" t="n"/>
      <c r="B102" s="17">
        <f>IF($A102="","",SUMIFS(Abastecimentos!$G$5:$G$1004,Abastecimentos!$B$5:$B$1004,$A102,Abastecimentos!$E$5:$E$1004,"&lt;&gt;Arla 32",Abastecimentos!$A$5:$A$1004,"&gt;="&amp;IF($B$4="",0,$B$4),Abastecimentos!$A$5:$A$1004,"&lt;="&amp;IF($D$4="",2958465,$D$4)))</f>
        <v/>
      </c>
      <c r="C102" s="18">
        <f>IF($A102="","",SUMIFS(Abastecimentos!$H$5:$H$1004,Abastecimentos!$B$5:$B$1004,$A102,Abastecimentos!$E$5:$E$1004,"&lt;&gt;Arla 32",Abastecimentos!$A$5:$A$1004,"&gt;="&amp;IF($B$4="",0,$B$4),Abastecimentos!$A$5:$A$1004,"&lt;="&amp;IF($D$4="",2958465,$D$4)))</f>
        <v/>
      </c>
      <c r="D102" s="18">
        <f>IF($A102="","",SUMIFS(Abastecimentos!$H$5:$H$1004,Abastecimentos!$B$5:$B$1004,$A102,Abastecimentos!$E$5:$E$1004,"Arla 32",Abastecimentos!$A$5:$A$1004,"&gt;="&amp;IF($B$4="",0,$B$4),Abastecimentos!$A$5:$A$1004,"&lt;="&amp;IF($D$4="",2958465,$D$4)))</f>
        <v/>
      </c>
      <c r="E102" s="16">
        <f>IF($A102="","",SUMIFS(Abastecimentos!$L$5:$L$1004,Abastecimentos!$B$5:$B$1004,$A102,Abastecimentos!$A$5:$A$1004,"&gt;="&amp;IF($B$4="",0,$B$4),Abastecimentos!$A$5:$A$1004,"&lt;="&amp;IF($D$4="",2958465,$D$4)))</f>
        <v/>
      </c>
      <c r="F102" s="17">
        <f>IF($A102="","",IFERROR(SUMIFS(Abastecimentos!$L$5:$L$1004,Abastecimentos!$B$5:$B$1004,$A102,Abastecimentos!$M$5:$M$1004,"&gt;0",Abastecimentos!$A$5:$A$1004,"&gt;="&amp;IF($B$4="",0,$B$4),Abastecimentos!$A$5:$A$1004,"&lt;="&amp;IF($D$4="",2958465,$D$4))/SUMIFS(Abastecimentos!$G$5:$G$1004,Abastecimentos!$B$5:$B$1004,$A102,Abastecimentos!$M$5:$M$1004,"&gt;0",Abastecimentos!$A$5:$A$1004,"&gt;="&amp;IF($B$4="",0,$B$4),Abastecimentos!$A$5:$A$1004,"&lt;="&amp;IF($D$4="",2958465,$D$4)),""))</f>
        <v/>
      </c>
      <c r="G102" s="18">
        <f>IF($A102="","",IFERROR(SUMIFS(Abastecimentos!$H$5:$H$1004,Abastecimentos!$B$5:$B$1004,$A102,Abastecimentos!$L$5:$L$1004,"&gt;0",Abastecimentos!$A$5:$A$1004,"&gt;="&amp;IF($B$4="",0,$B$4),Abastecimentos!$A$5:$A$1004,"&lt;="&amp;IF($D$4="",2958465,$D$4))/SUMIFS(Abastecimentos!$L$5:$L$1004,Abastecimentos!$B$5:$B$1004,$A102,Abastecimentos!$L$5:$L$1004,"&gt;0",Abastecimentos!$A$5:$A$1004,"&gt;="&amp;IF($B$4="",0,$B$4),Abastecimentos!$A$5:$A$1004,"&lt;="&amp;IF($D$4="",2958465,$D$4)),""))</f>
        <v/>
      </c>
      <c r="H102" s="19">
        <f>IF(OR($A102="",$B102=""),"",IF($B102=0,"",$C102/$B102))</f>
        <v/>
      </c>
      <c r="I102" s="15" t="n"/>
    </row>
    <row r="103">
      <c r="A103" s="15" t="n"/>
      <c r="B103" s="17">
        <f>IF($A103="","",SUMIFS(Abastecimentos!$G$5:$G$1004,Abastecimentos!$B$5:$B$1004,$A103,Abastecimentos!$E$5:$E$1004,"&lt;&gt;Arla 32",Abastecimentos!$A$5:$A$1004,"&gt;="&amp;IF($B$4="",0,$B$4),Abastecimentos!$A$5:$A$1004,"&lt;="&amp;IF($D$4="",2958465,$D$4)))</f>
        <v/>
      </c>
      <c r="C103" s="18">
        <f>IF($A103="","",SUMIFS(Abastecimentos!$H$5:$H$1004,Abastecimentos!$B$5:$B$1004,$A103,Abastecimentos!$E$5:$E$1004,"&lt;&gt;Arla 32",Abastecimentos!$A$5:$A$1004,"&gt;="&amp;IF($B$4="",0,$B$4),Abastecimentos!$A$5:$A$1004,"&lt;="&amp;IF($D$4="",2958465,$D$4)))</f>
        <v/>
      </c>
      <c r="D103" s="18">
        <f>IF($A103="","",SUMIFS(Abastecimentos!$H$5:$H$1004,Abastecimentos!$B$5:$B$1004,$A103,Abastecimentos!$E$5:$E$1004,"Arla 32",Abastecimentos!$A$5:$A$1004,"&gt;="&amp;IF($B$4="",0,$B$4),Abastecimentos!$A$5:$A$1004,"&lt;="&amp;IF($D$4="",2958465,$D$4)))</f>
        <v/>
      </c>
      <c r="E103" s="16">
        <f>IF($A103="","",SUMIFS(Abastecimentos!$L$5:$L$1004,Abastecimentos!$B$5:$B$1004,$A103,Abastecimentos!$A$5:$A$1004,"&gt;="&amp;IF($B$4="",0,$B$4),Abastecimentos!$A$5:$A$1004,"&lt;="&amp;IF($D$4="",2958465,$D$4)))</f>
        <v/>
      </c>
      <c r="F103" s="17">
        <f>IF($A103="","",IFERROR(SUMIFS(Abastecimentos!$L$5:$L$1004,Abastecimentos!$B$5:$B$1004,$A103,Abastecimentos!$M$5:$M$1004,"&gt;0",Abastecimentos!$A$5:$A$1004,"&gt;="&amp;IF($B$4="",0,$B$4),Abastecimentos!$A$5:$A$1004,"&lt;="&amp;IF($D$4="",2958465,$D$4))/SUMIFS(Abastecimentos!$G$5:$G$1004,Abastecimentos!$B$5:$B$1004,$A103,Abastecimentos!$M$5:$M$1004,"&gt;0",Abastecimentos!$A$5:$A$1004,"&gt;="&amp;IF($B$4="",0,$B$4),Abastecimentos!$A$5:$A$1004,"&lt;="&amp;IF($D$4="",2958465,$D$4)),""))</f>
        <v/>
      </c>
      <c r="G103" s="18">
        <f>IF($A103="","",IFERROR(SUMIFS(Abastecimentos!$H$5:$H$1004,Abastecimentos!$B$5:$B$1004,$A103,Abastecimentos!$L$5:$L$1004,"&gt;0",Abastecimentos!$A$5:$A$1004,"&gt;="&amp;IF($B$4="",0,$B$4),Abastecimentos!$A$5:$A$1004,"&lt;="&amp;IF($D$4="",2958465,$D$4))/SUMIFS(Abastecimentos!$L$5:$L$1004,Abastecimentos!$B$5:$B$1004,$A103,Abastecimentos!$L$5:$L$1004,"&gt;0",Abastecimentos!$A$5:$A$1004,"&gt;="&amp;IF($B$4="",0,$B$4),Abastecimentos!$A$5:$A$1004,"&lt;="&amp;IF($D$4="",2958465,$D$4)),""))</f>
        <v/>
      </c>
      <c r="H103" s="19">
        <f>IF(OR($A103="",$B103=""),"",IF($B103=0,"",$C103/$B103))</f>
        <v/>
      </c>
      <c r="I103" s="15" t="n"/>
    </row>
    <row r="104">
      <c r="A104" s="15" t="n"/>
      <c r="B104" s="17">
        <f>IF($A104="","",SUMIFS(Abastecimentos!$G$5:$G$1004,Abastecimentos!$B$5:$B$1004,$A104,Abastecimentos!$E$5:$E$1004,"&lt;&gt;Arla 32",Abastecimentos!$A$5:$A$1004,"&gt;="&amp;IF($B$4="",0,$B$4),Abastecimentos!$A$5:$A$1004,"&lt;="&amp;IF($D$4="",2958465,$D$4)))</f>
        <v/>
      </c>
      <c r="C104" s="18">
        <f>IF($A104="","",SUMIFS(Abastecimentos!$H$5:$H$1004,Abastecimentos!$B$5:$B$1004,$A104,Abastecimentos!$E$5:$E$1004,"&lt;&gt;Arla 32",Abastecimentos!$A$5:$A$1004,"&gt;="&amp;IF($B$4="",0,$B$4),Abastecimentos!$A$5:$A$1004,"&lt;="&amp;IF($D$4="",2958465,$D$4)))</f>
        <v/>
      </c>
      <c r="D104" s="18">
        <f>IF($A104="","",SUMIFS(Abastecimentos!$H$5:$H$1004,Abastecimentos!$B$5:$B$1004,$A104,Abastecimentos!$E$5:$E$1004,"Arla 32",Abastecimentos!$A$5:$A$1004,"&gt;="&amp;IF($B$4="",0,$B$4),Abastecimentos!$A$5:$A$1004,"&lt;="&amp;IF($D$4="",2958465,$D$4)))</f>
        <v/>
      </c>
      <c r="E104" s="16">
        <f>IF($A104="","",SUMIFS(Abastecimentos!$L$5:$L$1004,Abastecimentos!$B$5:$B$1004,$A104,Abastecimentos!$A$5:$A$1004,"&gt;="&amp;IF($B$4="",0,$B$4),Abastecimentos!$A$5:$A$1004,"&lt;="&amp;IF($D$4="",2958465,$D$4)))</f>
        <v/>
      </c>
      <c r="F104" s="17">
        <f>IF($A104="","",IFERROR(SUMIFS(Abastecimentos!$L$5:$L$1004,Abastecimentos!$B$5:$B$1004,$A104,Abastecimentos!$M$5:$M$1004,"&gt;0",Abastecimentos!$A$5:$A$1004,"&gt;="&amp;IF($B$4="",0,$B$4),Abastecimentos!$A$5:$A$1004,"&lt;="&amp;IF($D$4="",2958465,$D$4))/SUMIFS(Abastecimentos!$G$5:$G$1004,Abastecimentos!$B$5:$B$1004,$A104,Abastecimentos!$M$5:$M$1004,"&gt;0",Abastecimentos!$A$5:$A$1004,"&gt;="&amp;IF($B$4="",0,$B$4),Abastecimentos!$A$5:$A$1004,"&lt;="&amp;IF($D$4="",2958465,$D$4)),""))</f>
        <v/>
      </c>
      <c r="G104" s="18">
        <f>IF($A104="","",IFERROR(SUMIFS(Abastecimentos!$H$5:$H$1004,Abastecimentos!$B$5:$B$1004,$A104,Abastecimentos!$L$5:$L$1004,"&gt;0",Abastecimentos!$A$5:$A$1004,"&gt;="&amp;IF($B$4="",0,$B$4),Abastecimentos!$A$5:$A$1004,"&lt;="&amp;IF($D$4="",2958465,$D$4))/SUMIFS(Abastecimentos!$L$5:$L$1004,Abastecimentos!$B$5:$B$1004,$A104,Abastecimentos!$L$5:$L$1004,"&gt;0",Abastecimentos!$A$5:$A$1004,"&gt;="&amp;IF($B$4="",0,$B$4),Abastecimentos!$A$5:$A$1004,"&lt;="&amp;IF($D$4="",2958465,$D$4)),""))</f>
        <v/>
      </c>
      <c r="H104" s="19">
        <f>IF(OR($A104="",$B104=""),"",IF($B104=0,"",$C104/$B104))</f>
        <v/>
      </c>
      <c r="I104" s="15" t="n"/>
    </row>
    <row r="105">
      <c r="A105" s="15" t="n"/>
      <c r="B105" s="17">
        <f>IF($A105="","",SUMIFS(Abastecimentos!$G$5:$G$1004,Abastecimentos!$B$5:$B$1004,$A105,Abastecimentos!$E$5:$E$1004,"&lt;&gt;Arla 32",Abastecimentos!$A$5:$A$1004,"&gt;="&amp;IF($B$4="",0,$B$4),Abastecimentos!$A$5:$A$1004,"&lt;="&amp;IF($D$4="",2958465,$D$4)))</f>
        <v/>
      </c>
      <c r="C105" s="18">
        <f>IF($A105="","",SUMIFS(Abastecimentos!$H$5:$H$1004,Abastecimentos!$B$5:$B$1004,$A105,Abastecimentos!$E$5:$E$1004,"&lt;&gt;Arla 32",Abastecimentos!$A$5:$A$1004,"&gt;="&amp;IF($B$4="",0,$B$4),Abastecimentos!$A$5:$A$1004,"&lt;="&amp;IF($D$4="",2958465,$D$4)))</f>
        <v/>
      </c>
      <c r="D105" s="18">
        <f>IF($A105="","",SUMIFS(Abastecimentos!$H$5:$H$1004,Abastecimentos!$B$5:$B$1004,$A105,Abastecimentos!$E$5:$E$1004,"Arla 32",Abastecimentos!$A$5:$A$1004,"&gt;="&amp;IF($B$4="",0,$B$4),Abastecimentos!$A$5:$A$1004,"&lt;="&amp;IF($D$4="",2958465,$D$4)))</f>
        <v/>
      </c>
      <c r="E105" s="16">
        <f>IF($A105="","",SUMIFS(Abastecimentos!$L$5:$L$1004,Abastecimentos!$B$5:$B$1004,$A105,Abastecimentos!$A$5:$A$1004,"&gt;="&amp;IF($B$4="",0,$B$4),Abastecimentos!$A$5:$A$1004,"&lt;="&amp;IF($D$4="",2958465,$D$4)))</f>
        <v/>
      </c>
      <c r="F105" s="17">
        <f>IF($A105="","",IFERROR(SUMIFS(Abastecimentos!$L$5:$L$1004,Abastecimentos!$B$5:$B$1004,$A105,Abastecimentos!$M$5:$M$1004,"&gt;0",Abastecimentos!$A$5:$A$1004,"&gt;="&amp;IF($B$4="",0,$B$4),Abastecimentos!$A$5:$A$1004,"&lt;="&amp;IF($D$4="",2958465,$D$4))/SUMIFS(Abastecimentos!$G$5:$G$1004,Abastecimentos!$B$5:$B$1004,$A105,Abastecimentos!$M$5:$M$1004,"&gt;0",Abastecimentos!$A$5:$A$1004,"&gt;="&amp;IF($B$4="",0,$B$4),Abastecimentos!$A$5:$A$1004,"&lt;="&amp;IF($D$4="",2958465,$D$4)),""))</f>
        <v/>
      </c>
      <c r="G105" s="18">
        <f>IF($A105="","",IFERROR(SUMIFS(Abastecimentos!$H$5:$H$1004,Abastecimentos!$B$5:$B$1004,$A105,Abastecimentos!$L$5:$L$1004,"&gt;0",Abastecimentos!$A$5:$A$1004,"&gt;="&amp;IF($B$4="",0,$B$4),Abastecimentos!$A$5:$A$1004,"&lt;="&amp;IF($D$4="",2958465,$D$4))/SUMIFS(Abastecimentos!$L$5:$L$1004,Abastecimentos!$B$5:$B$1004,$A105,Abastecimentos!$L$5:$L$1004,"&gt;0",Abastecimentos!$A$5:$A$1004,"&gt;="&amp;IF($B$4="",0,$B$4),Abastecimentos!$A$5:$A$1004,"&lt;="&amp;IF($D$4="",2958465,$D$4)),""))</f>
        <v/>
      </c>
      <c r="H105" s="19">
        <f>IF(OR($A105="",$B105=""),"",IF($B105=0,"",$C105/$B105))</f>
        <v/>
      </c>
      <c r="I105" s="15" t="n"/>
    </row>
    <row r="106">
      <c r="A106" s="15" t="n"/>
      <c r="B106" s="17">
        <f>IF($A106="","",SUMIFS(Abastecimentos!$G$5:$G$1004,Abastecimentos!$B$5:$B$1004,$A106,Abastecimentos!$E$5:$E$1004,"&lt;&gt;Arla 32",Abastecimentos!$A$5:$A$1004,"&gt;="&amp;IF($B$4="",0,$B$4),Abastecimentos!$A$5:$A$1004,"&lt;="&amp;IF($D$4="",2958465,$D$4)))</f>
        <v/>
      </c>
      <c r="C106" s="18">
        <f>IF($A106="","",SUMIFS(Abastecimentos!$H$5:$H$1004,Abastecimentos!$B$5:$B$1004,$A106,Abastecimentos!$E$5:$E$1004,"&lt;&gt;Arla 32",Abastecimentos!$A$5:$A$1004,"&gt;="&amp;IF($B$4="",0,$B$4),Abastecimentos!$A$5:$A$1004,"&lt;="&amp;IF($D$4="",2958465,$D$4)))</f>
        <v/>
      </c>
      <c r="D106" s="18">
        <f>IF($A106="","",SUMIFS(Abastecimentos!$H$5:$H$1004,Abastecimentos!$B$5:$B$1004,$A106,Abastecimentos!$E$5:$E$1004,"Arla 32",Abastecimentos!$A$5:$A$1004,"&gt;="&amp;IF($B$4="",0,$B$4),Abastecimentos!$A$5:$A$1004,"&lt;="&amp;IF($D$4="",2958465,$D$4)))</f>
        <v/>
      </c>
      <c r="E106" s="16">
        <f>IF($A106="","",SUMIFS(Abastecimentos!$L$5:$L$1004,Abastecimentos!$B$5:$B$1004,$A106,Abastecimentos!$A$5:$A$1004,"&gt;="&amp;IF($B$4="",0,$B$4),Abastecimentos!$A$5:$A$1004,"&lt;="&amp;IF($D$4="",2958465,$D$4)))</f>
        <v/>
      </c>
      <c r="F106" s="17">
        <f>IF($A106="","",IFERROR(SUMIFS(Abastecimentos!$L$5:$L$1004,Abastecimentos!$B$5:$B$1004,$A106,Abastecimentos!$M$5:$M$1004,"&gt;0",Abastecimentos!$A$5:$A$1004,"&gt;="&amp;IF($B$4="",0,$B$4),Abastecimentos!$A$5:$A$1004,"&lt;="&amp;IF($D$4="",2958465,$D$4))/SUMIFS(Abastecimentos!$G$5:$G$1004,Abastecimentos!$B$5:$B$1004,$A106,Abastecimentos!$M$5:$M$1004,"&gt;0",Abastecimentos!$A$5:$A$1004,"&gt;="&amp;IF($B$4="",0,$B$4),Abastecimentos!$A$5:$A$1004,"&lt;="&amp;IF($D$4="",2958465,$D$4)),""))</f>
        <v/>
      </c>
      <c r="G106" s="18">
        <f>IF($A106="","",IFERROR(SUMIFS(Abastecimentos!$H$5:$H$1004,Abastecimentos!$B$5:$B$1004,$A106,Abastecimentos!$L$5:$L$1004,"&gt;0",Abastecimentos!$A$5:$A$1004,"&gt;="&amp;IF($B$4="",0,$B$4),Abastecimentos!$A$5:$A$1004,"&lt;="&amp;IF($D$4="",2958465,$D$4))/SUMIFS(Abastecimentos!$L$5:$L$1004,Abastecimentos!$B$5:$B$1004,$A106,Abastecimentos!$L$5:$L$1004,"&gt;0",Abastecimentos!$A$5:$A$1004,"&gt;="&amp;IF($B$4="",0,$B$4),Abastecimentos!$A$5:$A$1004,"&lt;="&amp;IF($D$4="",2958465,$D$4)),""))</f>
        <v/>
      </c>
      <c r="H106" s="19">
        <f>IF(OR($A106="",$B106=""),"",IF($B106=0,"",$C106/$B106))</f>
        <v/>
      </c>
      <c r="I106" s="15" t="n"/>
    </row>
  </sheetData>
  <hyperlinks>
    <hyperlink xmlns:r="http://schemas.openxmlformats.org/officeDocument/2006/relationships" ref="A2" r:id="rId1"/>
  </hyperlinks>
  <pageMargins left="0.4" right="0.4" top="0.5" bottom="0.5" header="0.5" footer="0.5"/>
  <pageSetup orientation="landscape" paperSize="9" fitToHeight="0" fitToWidth="1"/>
  <headerFooter>
    <oddHeader/>
    <oddFooter>&amp;CModelo grátis Gefrota · gefrota.com.br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8" customWidth="1" min="1" max="1"/>
    <col width="58" customWidth="1" min="7" max="7"/>
    <col width="12" customWidth="1" min="8" max="8"/>
  </cols>
  <sheetData>
    <row r="1">
      <c r="A1" s="22" t="inlineStr">
        <is>
          <t>Combustível</t>
        </is>
      </c>
      <c r="G1" s="22" t="inlineStr">
        <is>
          <t>Ajustes da planilha</t>
        </is>
      </c>
      <c r="H1" s="22" t="inlineStr">
        <is>
          <t>Valor</t>
        </is>
      </c>
    </row>
    <row r="2">
      <c r="A2" t="inlineStr">
        <is>
          <t>Diesel S10</t>
        </is>
      </c>
      <c r="G2" t="inlineStr">
        <is>
          <t>Média mínima esperada (km/l) para alertar. Deixe em branco para não usar</t>
        </is>
      </c>
      <c r="H2" s="23" t="n"/>
    </row>
    <row r="3">
      <c r="A3" t="inlineStr">
        <is>
          <t>Diesel S500</t>
        </is>
      </c>
      <c r="G3" t="inlineStr">
        <is>
          <t>Km rodado acima disto gera alerta de km digitado errado</t>
        </is>
      </c>
      <c r="H3" s="23" t="n">
        <v>2000</v>
      </c>
    </row>
    <row r="4">
      <c r="A4" t="inlineStr">
        <is>
          <t>Gasolina</t>
        </is>
      </c>
    </row>
    <row r="5">
      <c r="A5" t="inlineStr">
        <is>
          <t>Etanol</t>
        </is>
      </c>
    </row>
    <row r="6">
      <c r="A6" t="inlineStr">
        <is>
          <t>GNV</t>
        </is>
      </c>
    </row>
    <row r="7">
      <c r="A7" t="inlineStr">
        <is>
          <t>Arla 32</t>
        </is>
      </c>
    </row>
    <row r="8">
      <c r="A8" t="inlineStr">
        <is>
          <t>Outro</t>
        </is>
      </c>
    </row>
    <row r="21">
      <c r="A21" s="3" t="inlineStr">
        <is>
          <t>Para incluir uma opção, digite logo abaixo da última da coluna (há espaço para mais 10).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Gefrota</dc:creator>
  <dc:title>Planilha de controle de abastecimento</dc:title>
  <dc:subject>Modelo grátis Gefrota · gefrota.com.br</dc:subject>
  <dcterms:created xsi:type="dcterms:W3CDTF">2026-10-20T12:00:00Z</dcterms:created>
  <dcterms:modified xsi:type="dcterms:W3CDTF">2026-10-20T14:24:40Z</dcterms:modified>
</cp:coreProperties>
</file>